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af\Documents\3-ŠPORT V OBČINAH-obdobje od 2015\8-IG\IG-2026-DS-s.p\2-IG-2026-LPŠ-JR\"/>
    </mc:Choice>
  </mc:AlternateContent>
  <xr:revisionPtr revIDLastSave="0" documentId="13_ncr:1_{BCE12B82-A5FE-42EA-951D-9408E501D454}" xr6:coauthVersionLast="47" xr6:coauthVersionMax="47" xr10:uidLastSave="{00000000-0000-0000-0000-000000000000}"/>
  <bookViews>
    <workbookView xWindow="1650" yWindow="0" windowWidth="12360" windowHeight="15480" firstSheet="5" activeTab="5" xr2:uid="{00000000-000D-0000-FFFF-FFFF00000000}"/>
  </bookViews>
  <sheets>
    <sheet name="LPŠ 2021" sheetId="9" state="hidden" r:id="rId1"/>
    <sheet name="LPŠ 2022" sheetId="10" state="hidden" r:id="rId2"/>
    <sheet name="LPŠ 2023" sheetId="11" state="hidden" r:id="rId3"/>
    <sheet name="LPŠ 2024" sheetId="12" state="hidden" r:id="rId4"/>
    <sheet name="LPŠ 2025" sheetId="13" state="hidden" r:id="rId5"/>
    <sheet name="LPŠ 2026" sheetId="14" r:id="rId6"/>
    <sheet name="merila-2026" sheetId="8" r:id="rId7"/>
  </sheets>
  <definedNames>
    <definedName name="_xlnm.Print_Area" localSheetId="0">'LPŠ 2021'!$A$1:$H$29</definedName>
    <definedName name="_xlnm.Print_Area" localSheetId="1">'LPŠ 2022'!$A$1:$J$36</definedName>
    <definedName name="_xlnm.Print_Area" localSheetId="2">'LPŠ 2023'!$A$1:$G$36</definedName>
    <definedName name="_xlnm.Print_Area" localSheetId="3">'LPŠ 2024'!$A$1:$H$52</definedName>
    <definedName name="_xlnm.Print_Area" localSheetId="4">'LPŠ 2025'!$A$1:$H$56</definedName>
    <definedName name="_xlnm.Print_Area" localSheetId="5">'LPŠ 2026'!$A$1:$H$32</definedName>
    <definedName name="_xlnm.Print_Area" localSheetId="6">'merila-2026'!$A$1:$G$212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4" l="1"/>
  <c r="E22" i="14"/>
  <c r="F19" i="14" s="1"/>
  <c r="C1" i="13"/>
  <c r="E20" i="12"/>
  <c r="F24" i="14" l="1"/>
  <c r="F20" i="14"/>
  <c r="F18" i="14"/>
  <c r="F21" i="14"/>
  <c r="F14" i="14"/>
  <c r="F15" i="14"/>
  <c r="F8" i="14"/>
  <c r="F11" i="14"/>
  <c r="F12" i="14"/>
  <c r="F16" i="14"/>
  <c r="E25" i="13"/>
  <c r="F22" i="13" s="1"/>
  <c r="E21" i="13"/>
  <c r="E24" i="12"/>
  <c r="F22" i="12" s="1"/>
  <c r="F7" i="14" l="1"/>
  <c r="F22" i="14" s="1"/>
  <c r="F23" i="14"/>
  <c r="E26" i="14"/>
  <c r="F18" i="13"/>
  <c r="F19" i="13"/>
  <c r="F24" i="13"/>
  <c r="F23" i="13"/>
  <c r="E26" i="13"/>
  <c r="F13" i="13"/>
  <c r="F20" i="13"/>
  <c r="F14" i="13"/>
  <c r="F15" i="13"/>
  <c r="F10" i="13"/>
  <c r="F11" i="13"/>
  <c r="F17" i="13"/>
  <c r="F7" i="13"/>
  <c r="E25" i="12"/>
  <c r="F23" i="12"/>
  <c r="F21" i="12"/>
  <c r="F25" i="14" l="1"/>
  <c r="F25" i="13"/>
  <c r="F21" i="13"/>
  <c r="F24" i="12"/>
  <c r="F19" i="12" l="1"/>
  <c r="F113" i="8"/>
  <c r="E113" i="8"/>
  <c r="D113" i="8"/>
  <c r="C113" i="8"/>
  <c r="F7" i="12" l="1"/>
  <c r="F10" i="12"/>
  <c r="F11" i="12"/>
  <c r="F13" i="12"/>
  <c r="F14" i="12"/>
  <c r="F15" i="12"/>
  <c r="F17" i="12"/>
  <c r="F18" i="12"/>
  <c r="D24" i="11"/>
  <c r="E19" i="11" s="1"/>
  <c r="E16" i="11"/>
  <c r="E12" i="11"/>
  <c r="D24" i="10"/>
  <c r="E17" i="10" s="1"/>
  <c r="E16" i="10"/>
  <c r="E12" i="10"/>
  <c r="D25" i="9"/>
  <c r="E24" i="9" s="1"/>
  <c r="E16" i="9"/>
  <c r="E12" i="9"/>
  <c r="F20" i="12" l="1"/>
  <c r="E21" i="11"/>
  <c r="E23" i="11"/>
  <c r="E9" i="11"/>
  <c r="E13" i="11"/>
  <c r="E15" i="11"/>
  <c r="E22" i="11"/>
  <c r="E17" i="11"/>
  <c r="E7" i="11"/>
  <c r="E18" i="11"/>
  <c r="E8" i="11"/>
  <c r="E7" i="10"/>
  <c r="E8" i="10"/>
  <c r="E9" i="10"/>
  <c r="E13" i="10"/>
  <c r="E15" i="10"/>
  <c r="E18" i="10"/>
  <c r="E19" i="10"/>
  <c r="E21" i="10"/>
  <c r="E22" i="10"/>
  <c r="E23" i="10"/>
  <c r="E13" i="9"/>
  <c r="E15" i="9"/>
  <c r="E17" i="9"/>
  <c r="E7" i="9"/>
  <c r="E18" i="9"/>
  <c r="E8" i="9"/>
  <c r="E19" i="9"/>
  <c r="E9" i="9"/>
  <c r="E22" i="9"/>
  <c r="E20" i="9"/>
  <c r="E23" i="9"/>
  <c r="E24" i="11" l="1"/>
  <c r="E24" i="10"/>
  <c r="E25" i="9"/>
  <c r="D145" i="8"/>
  <c r="C145" i="8"/>
  <c r="C129" i="8"/>
  <c r="F112" i="8"/>
  <c r="E112" i="8"/>
  <c r="D112" i="8"/>
  <c r="C112" i="8"/>
  <c r="D101" i="8"/>
  <c r="C101" i="8"/>
  <c r="D95" i="8"/>
  <c r="C95" i="8"/>
</calcChain>
</file>

<file path=xl/sharedStrings.xml><?xml version="1.0" encoding="utf-8"?>
<sst xmlns="http://schemas.openxmlformats.org/spreadsheetml/2006/main" count="595" uniqueCount="343">
  <si>
    <t>sredstva</t>
  </si>
  <si>
    <t>ŠPORTNI PROGRAMI</t>
  </si>
  <si>
    <t>število tednov</t>
  </si>
  <si>
    <t>ŠPORTNI PROGRAMI IN PODROČJA</t>
  </si>
  <si>
    <t>izpopolnjevanje v športu</t>
  </si>
  <si>
    <t>delovanje športnih društev</t>
  </si>
  <si>
    <t xml:space="preserve">SKUPAJ PODROČJE ŠPORTA </t>
  </si>
  <si>
    <t>KOREKCIJA: STROKOVI KADER</t>
  </si>
  <si>
    <t>STROKOVNI KADER</t>
  </si>
  <si>
    <t>stopnja 1</t>
  </si>
  <si>
    <t>stopnja 2</t>
  </si>
  <si>
    <t>stopnja 3</t>
  </si>
  <si>
    <t>korekcijski faktor strokovni kader</t>
  </si>
  <si>
    <t>športni objekt in strokovni kader/skupina</t>
  </si>
  <si>
    <t>PREGLEDNICA ŠT. 2</t>
  </si>
  <si>
    <t>število ur vadbe/tedensko</t>
  </si>
  <si>
    <t>TOČKE/STROKOVNI KADER/SKUPINA</t>
  </si>
  <si>
    <t>PREGLEDNICA ŠT. 3</t>
  </si>
  <si>
    <t>PREGLEDNICA ŠT. 4</t>
  </si>
  <si>
    <t>PREGLEDNICA ŠT. 5</t>
  </si>
  <si>
    <t>KATEGORIZACIJA   PR</t>
  </si>
  <si>
    <t>PREGLEDNICA ŠT. 6</t>
  </si>
  <si>
    <t>PREGLEDNICA ŠT. 7</t>
  </si>
  <si>
    <t>PREGLEDNICA ŠT. 9</t>
  </si>
  <si>
    <t>RAZVOJNA DEJAVNOST:</t>
  </si>
  <si>
    <t>materialni stroški/udeleženec</t>
  </si>
  <si>
    <t>izpopolnjevanje strokovnih kadrov v športu</t>
  </si>
  <si>
    <t>ORGANIZIRANOST V ŠPORTU:</t>
  </si>
  <si>
    <t>delovanje športnih društev na lokalni ravni</t>
  </si>
  <si>
    <t>DELOVANJE ŠPORTNIH DRUŠTEV</t>
  </si>
  <si>
    <t>točke/leto ali članstvo</t>
  </si>
  <si>
    <t>točke/član in/ali točke/tekmovalec</t>
  </si>
  <si>
    <t>RAZVOJNE DEJAVNOSTI</t>
  </si>
  <si>
    <t>ORGANIZIRANOST V ŠPORTU</t>
  </si>
  <si>
    <t>stopnja 1: vsi programi RE in ŠSta</t>
  </si>
  <si>
    <t>SOFINANCIRA SE:</t>
  </si>
  <si>
    <t xml:space="preserve">OBČINA IG: </t>
  </si>
  <si>
    <t>ŠPORTNE PRIREDITVE:</t>
  </si>
  <si>
    <t>druge športne prireditve</t>
  </si>
  <si>
    <t>OSNUTEK</t>
  </si>
  <si>
    <t>PRI MERILIH ZA DELOVANJE DRUŠTEV PREDLAGAM PRIPIS:</t>
  </si>
  <si>
    <t>Športna zveza Ig (ŠZI) je reprezentativni predstavnik civilne športne družbe v občini. Za delovanja ŠZI se za vsako aktivno članico (športno društvo) ŠZI v postopku vrednotenja prizna 50 točk.</t>
  </si>
  <si>
    <t>ŠPORTNE PRIREDITVE</t>
  </si>
  <si>
    <t>materialni stroški/prireditev</t>
  </si>
  <si>
    <t>PREGLEDNICA ŠT. 11</t>
  </si>
  <si>
    <t>PREGLEDNICA ŠT. 10</t>
  </si>
  <si>
    <t>število udeležencev programa</t>
  </si>
  <si>
    <t>materialni stroški/skupina</t>
  </si>
  <si>
    <t>strokovni kader/skupina</t>
  </si>
  <si>
    <t>Predlagam tudi ločeno višino sredstev za delovanje ŠZI.</t>
  </si>
  <si>
    <t>PREGLEDNICA ŠT. 12</t>
  </si>
  <si>
    <t>DELOVANJE ŠPORTNE ZVEZE</t>
  </si>
  <si>
    <t>točke/aktivni član</t>
  </si>
  <si>
    <t>delovanje Športne zveze Ig</t>
  </si>
  <si>
    <t>materialni stroški/zveza</t>
  </si>
  <si>
    <t>PREGLEDNICA ŠT. 13</t>
  </si>
  <si>
    <t>PREGLEDNICA ŠT. 14</t>
  </si>
  <si>
    <t>ŠV-VIZ</t>
  </si>
  <si>
    <t>promocijski program: naučimo se plavati (NSP)</t>
  </si>
  <si>
    <t>šolska športna tekmovanja (ŠŠT)</t>
  </si>
  <si>
    <t>ŠV-PRO</t>
  </si>
  <si>
    <t>celoletni pripravljalni programi za otroke</t>
  </si>
  <si>
    <t>celoletni prostočasni programi za otroke in mladino</t>
  </si>
  <si>
    <t>ŠV-USM</t>
  </si>
  <si>
    <t>dodatni programi kategoriziranih športnikov (MLR, PR)</t>
  </si>
  <si>
    <t>KŠ/VŠ</t>
  </si>
  <si>
    <t xml:space="preserve">celoletni tekmovalni programi za odrasle </t>
  </si>
  <si>
    <t>dodatni programi kategoriziranih športnikov (DR, MR)</t>
  </si>
  <si>
    <t>RE</t>
  </si>
  <si>
    <t>celoletni športnorekreativni programi za odrasle</t>
  </si>
  <si>
    <t>celoletni športnorekreativni programi za starejše</t>
  </si>
  <si>
    <t>ŠSTA</t>
  </si>
  <si>
    <t>RAZVOJ</t>
  </si>
  <si>
    <t>ORG.</t>
  </si>
  <si>
    <t xml:space="preserve">delovanje Športne zveze Ig </t>
  </si>
  <si>
    <t>OBJEKTI</t>
  </si>
  <si>
    <t>subvencioniranje uporabe športne dvorane Ig</t>
  </si>
  <si>
    <t>subvencioniranje uporabe drugih javnih športnih objektov</t>
  </si>
  <si>
    <t>PRIR.</t>
  </si>
  <si>
    <t>kasaška dirka za pokal Iga</t>
  </si>
  <si>
    <t xml:space="preserve">šahovski memorial Vesne Rožič  </t>
  </si>
  <si>
    <t xml:space="preserve">v % </t>
  </si>
  <si>
    <t>A) VKLJUČENI V ŠPORTNE PROGRAME (koeficient popolnosti vadbene skupine)</t>
  </si>
  <si>
    <t>POGOJI IN MERILA (V TABELAH)</t>
  </si>
  <si>
    <t>PREGLEDNICA A-1</t>
  </si>
  <si>
    <t>PREGLEDNICA A-2</t>
  </si>
  <si>
    <t xml:space="preserve">PRIPRAVLJALNI PROGRAMI                            </t>
  </si>
  <si>
    <t xml:space="preserve"> velikost skupine/število vključenih</t>
  </si>
  <si>
    <t xml:space="preserve"> velikost skupine/število vključenih (IŠP/MI)</t>
  </si>
  <si>
    <t>TEKMOVALNI PROGRAM</t>
  </si>
  <si>
    <t>KŠ ČLANI/CE</t>
  </si>
  <si>
    <t>PREGLEDNICA A-3</t>
  </si>
  <si>
    <t>B) KOREKCIJA STROKOVNI KADER</t>
  </si>
  <si>
    <t>PREGLEDNICA B</t>
  </si>
  <si>
    <t xml:space="preserve">CELOLETNI PROSTOČASNI PROGRAMI      </t>
  </si>
  <si>
    <t>ŠV-PRI</t>
  </si>
  <si>
    <t xml:space="preserve">CELOLETNI PRIPRAVLJALNI PROGRAMI      </t>
  </si>
  <si>
    <r>
      <rPr>
        <sz val="12"/>
        <color rgb="FFC00000"/>
        <rFont val="Calibri"/>
        <family val="2"/>
        <charset val="238"/>
        <scheme val="minor"/>
      </rPr>
      <t>MERILA ZA VREDNOTENJE</t>
    </r>
    <r>
      <rPr>
        <sz val="12"/>
        <rFont val="Calibri"/>
        <family val="2"/>
        <charset val="238"/>
        <scheme val="minor"/>
      </rPr>
      <t>: ŠPORTNA REKREACIJA IN ŠPORT STAREJŠIH</t>
    </r>
  </si>
  <si>
    <t>RE: celoletni športnorekreativni programi odraslih</t>
  </si>
  <si>
    <t>ŠSTA: celoletni športnorekreativni programi starejših</t>
  </si>
  <si>
    <t xml:space="preserve">CELOLETNI ŠPORTNOREKREATIVNI PROGRAMI      </t>
  </si>
  <si>
    <t xml:space="preserve">CELOLETNI TEKMOVALNI PROGRAMI      </t>
  </si>
  <si>
    <r>
      <rPr>
        <sz val="12"/>
        <color rgb="FFC00000"/>
        <rFont val="Calibri"/>
        <family val="2"/>
        <charset val="238"/>
        <scheme val="minor"/>
      </rPr>
      <t>MERILA ZA VREDNOTENJE</t>
    </r>
    <r>
      <rPr>
        <sz val="12"/>
        <rFont val="Calibri"/>
        <family val="2"/>
        <charset val="238"/>
        <scheme val="minor"/>
      </rPr>
      <t>: KAKOVOSTNI ŠPORT</t>
    </r>
  </si>
  <si>
    <t xml:space="preserve">KŠ: celoletni tekmovalni programi </t>
  </si>
  <si>
    <t>KŠ/VŠ: dodatni programi kategoriziranih športnikov DR, MR</t>
  </si>
  <si>
    <t>PREGLEDNICA ŠT. 8</t>
  </si>
  <si>
    <t>ŠPORTNI OBJEKTI</t>
  </si>
  <si>
    <t>OBJEKTI: sofinanciranje stroškov uporabe športnih objektov</t>
  </si>
  <si>
    <t>obratovalni stroški/objekt</t>
  </si>
  <si>
    <t>stroški uporabe</t>
  </si>
  <si>
    <t>OBJEKT</t>
  </si>
  <si>
    <t>UPORABA</t>
  </si>
  <si>
    <t>ŠPORTNI OBJEKTI IN POVRŠINE ZA ŠPORT</t>
  </si>
  <si>
    <r>
      <rPr>
        <sz val="12"/>
        <color rgb="FFC00000"/>
        <rFont val="Calibri"/>
        <family val="2"/>
        <charset val="238"/>
        <scheme val="minor"/>
      </rPr>
      <t>MERILA ZA VREDNOTENJE</t>
    </r>
    <r>
      <rPr>
        <sz val="12"/>
        <rFont val="Calibri"/>
        <family val="2"/>
        <charset val="238"/>
        <scheme val="minor"/>
      </rPr>
      <t>: IZPOPOLNJEVANJE V ŠPORTU</t>
    </r>
  </si>
  <si>
    <t xml:space="preserve">IZPOPOLNJEVANJE V ŠPORTU                                                     </t>
  </si>
  <si>
    <r>
      <rPr>
        <sz val="12"/>
        <color rgb="FFC00000"/>
        <rFont val="Calibri"/>
        <family val="2"/>
        <charset val="238"/>
        <scheme val="minor"/>
      </rPr>
      <t>MERILA ZA VREDNOTENJE</t>
    </r>
    <r>
      <rPr>
        <sz val="12"/>
        <rFont val="Calibri"/>
        <family val="2"/>
        <charset val="238"/>
        <scheme val="minor"/>
      </rPr>
      <t>: DELOVANJE ŠPORTNIH DRUŠTEV</t>
    </r>
  </si>
  <si>
    <t>REGISTRIRANI TEKMOVALCI</t>
  </si>
  <si>
    <r>
      <rPr>
        <sz val="12"/>
        <color rgb="FFC00000"/>
        <rFont val="Calibri"/>
        <family val="2"/>
        <charset val="238"/>
        <scheme val="minor"/>
      </rPr>
      <t>MERILA ZA VREDNOTENJE</t>
    </r>
    <r>
      <rPr>
        <sz val="12"/>
        <rFont val="Calibri"/>
        <family val="2"/>
        <charset val="238"/>
        <scheme val="minor"/>
      </rPr>
      <t>: DELOVANJE ŠPORTNE ZVEZE</t>
    </r>
  </si>
  <si>
    <r>
      <rPr>
        <sz val="12"/>
        <color rgb="FFC00000"/>
        <rFont val="Calibri"/>
        <family val="2"/>
        <charset val="238"/>
        <scheme val="minor"/>
      </rPr>
      <t>MERILA ZA VREDNOTENJE</t>
    </r>
    <r>
      <rPr>
        <sz val="12"/>
        <rFont val="Calibri"/>
        <family val="2"/>
        <charset val="238"/>
        <scheme val="minor"/>
      </rPr>
      <t xml:space="preserve">: DRUGIH ŠPORTNIH PRIREDITEV </t>
    </r>
  </si>
  <si>
    <t>lokalna športa prireditev/število udeležencev</t>
  </si>
  <si>
    <t xml:space="preserve">nad 101 </t>
  </si>
  <si>
    <t>športne prireditve lokalnega, občinskega in državnega pomena</t>
  </si>
  <si>
    <t>celoletni tekmovalni programi za otroke in mladino</t>
  </si>
  <si>
    <t>TABELA - LPŠ 2021</t>
  </si>
  <si>
    <t>do 30</t>
  </si>
  <si>
    <t>61 do 100</t>
  </si>
  <si>
    <t>KOREKCIJA: ŠPORTNE PRIREDITVE</t>
  </si>
  <si>
    <t>RAVEN ŠPORTNE PRIREDITVE</t>
  </si>
  <si>
    <t xml:space="preserve">lokalno </t>
  </si>
  <si>
    <t xml:space="preserve">občinsko </t>
  </si>
  <si>
    <t xml:space="preserve">regionalno </t>
  </si>
  <si>
    <t>državno</t>
  </si>
  <si>
    <t>KOREKCIJSKI FAKTOR</t>
  </si>
  <si>
    <t>USTREZNOST VSEBINE: osnovni namen</t>
  </si>
  <si>
    <t>netekmovalno</t>
  </si>
  <si>
    <t>tekmovalno: VSI</t>
  </si>
  <si>
    <t>ORG</t>
  </si>
  <si>
    <t>PRIR</t>
  </si>
  <si>
    <t>program: naučimo se plavati (NSP)</t>
  </si>
  <si>
    <t>projekt: šolska športna tekmovanja (ŠŠT)</t>
  </si>
  <si>
    <t>prostočasni programi za otroke in mladino</t>
  </si>
  <si>
    <t>pripravljalni programi za otroke</t>
  </si>
  <si>
    <t>tekmovalni programi za otroke in mladino</t>
  </si>
  <si>
    <t>športnorekreativni programi za odrasle</t>
  </si>
  <si>
    <t>športnorekreativni programi za starejše</t>
  </si>
  <si>
    <t>TABELA - LPŠ 2022</t>
  </si>
  <si>
    <t>športne prireditve posebnega pomena za Občino</t>
  </si>
  <si>
    <t xml:space="preserve">IZPOPOLNJEVANJE </t>
  </si>
  <si>
    <t>ČLANSTVO ZVEZA</t>
  </si>
  <si>
    <t>ČLANSTVO DRUŠTVO</t>
  </si>
  <si>
    <t xml:space="preserve">TOČKE/MATERIALNI STROŠKI/DRUŠTVO </t>
  </si>
  <si>
    <t>TOČKE/MATERIALNI STROŠKI/UDELEŽENEC</t>
  </si>
  <si>
    <t>TOČKE/MATERIALNI STROŠKI/OBJEKT</t>
  </si>
  <si>
    <t>PROGRAMI RE, ŠSTA</t>
  </si>
  <si>
    <t>PROGRAMI KATEGORIZIRANIH ŠPORTNIKOV</t>
  </si>
  <si>
    <t xml:space="preserve">TOČKE/MATERALNI STROŠKI/SKUPINA </t>
  </si>
  <si>
    <t>ČLANI/CE</t>
  </si>
  <si>
    <r>
      <t xml:space="preserve">KATEGORIZACIJA   </t>
    </r>
    <r>
      <rPr>
        <sz val="8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MLR</t>
    </r>
  </si>
  <si>
    <t>TOČKE/MATERIALNI STROŠKI/SKUPINA</t>
  </si>
  <si>
    <t>PROGRAMI KŠ</t>
  </si>
  <si>
    <t>TOČKE/MATERIALNI STROŠKI/ZVEZA</t>
  </si>
  <si>
    <t>TOČKE/MATERIALNI STROŠKI/PRIREDITEV</t>
  </si>
  <si>
    <t xml:space="preserve"> velikost skupine/število vključenih (KŠP)</t>
  </si>
  <si>
    <t xml:space="preserve">31 do 60 </t>
  </si>
  <si>
    <t>TABELA - LPŠ 2023</t>
  </si>
  <si>
    <t>OPOMBE:</t>
  </si>
  <si>
    <t>PREDLOG</t>
  </si>
  <si>
    <t>NETEKMOVALNI PROGRAMI</t>
  </si>
  <si>
    <r>
      <rPr>
        <u/>
        <sz val="10.5"/>
        <rFont val="Calibri"/>
        <family val="2"/>
        <charset val="238"/>
        <scheme val="minor"/>
      </rPr>
      <t>ŠPORTNI PROGRAM</t>
    </r>
    <r>
      <rPr>
        <sz val="10.5"/>
        <rFont val="Calibri"/>
        <family val="2"/>
        <charset val="238"/>
        <scheme val="minor"/>
      </rPr>
      <t>:</t>
    </r>
  </si>
  <si>
    <t>strokovni kader in materialni stroški/skupina</t>
  </si>
  <si>
    <r>
      <t>SOFINANCIRA SE:</t>
    </r>
    <r>
      <rPr>
        <i/>
        <sz val="10.5"/>
        <color theme="1"/>
        <rFont val="Calibri"/>
        <family val="2"/>
        <charset val="238"/>
      </rPr>
      <t>:</t>
    </r>
  </si>
  <si>
    <t>materialni stroški/društvo in/ali član in/ali leto</t>
  </si>
  <si>
    <t>LOKALNI  POMEN</t>
  </si>
  <si>
    <t>Glede na realizacijo LPŠ 2022 (100 % finančna izplačila) in dejstva, da ni bilo nikakršnih zahtev po spremembah (s strani izvajalcev LPŠ) je predlog, da se v 2023 LPŠ oblikuje na enakih osnovah kort v 2022 (brez sprememb).</t>
  </si>
  <si>
    <t>TABELA - LPŠ 2024</t>
  </si>
  <si>
    <t>p. p.</t>
  </si>
  <si>
    <t>SKUPAJ SREDSTVA JAVNEGA RAZPISA</t>
  </si>
  <si>
    <t>OPOMBE, POBUDE IN PREDLOGI:</t>
  </si>
  <si>
    <t>sredstva za JR ostajajo nespremenjena (od 2022: 85.000,00 €). Glede na realizacijo 2023 (99,54 % finančna izplačila) se razporeditev sredstev za JR v primerjavi z 2023 NE SPREMINJA!</t>
  </si>
  <si>
    <t>naučimo se plavati (NSP) in šolska športana tekmovanja (ŠŠT)</t>
  </si>
  <si>
    <t>tekmovalni programi za otroke, mladino in kategorizirani MLR, PR</t>
  </si>
  <si>
    <t>tekmovalni programi za odrasle in kategorizirani DR</t>
  </si>
  <si>
    <t>športna dvorana: obratovanje in vzdrževanje</t>
  </si>
  <si>
    <t>SKUPAJ SREDSTVA, KI NISO PREDMET JR</t>
  </si>
  <si>
    <t>SKUPAJ PRORAČUNSKA SREDSTVA ZA ŠPORT</t>
  </si>
  <si>
    <t>KŠ</t>
  </si>
  <si>
    <t>v LPŠ 2024 se vključi še druga področja športa, ki so sofinancirani iz občinskega proračuna:</t>
  </si>
  <si>
    <t>predstavitev vseh sredstev na področju športa je pomemben za celovit prikaz sofinanciranja športa v občini</t>
  </si>
  <si>
    <t>SPREMEMBA IN DOPOLNITEV MERIL:</t>
  </si>
  <si>
    <t>spremembe in dopolnitve so pripravljene na osnovi ugotovitev (in predlogov) Komisije ob zaključku JR 2023:</t>
  </si>
  <si>
    <t>igrišče OŠ Ig: novogradnja in nakup opreme</t>
  </si>
  <si>
    <t>razvrstitev športnih panog glede na kriterije:</t>
  </si>
  <si>
    <t>RAZŠIRJENOST: število registriranih športnikov NPŠZ (podatki OKS-ZŠZ)</t>
  </si>
  <si>
    <t>RAZŠIRJENOST: število registriranih športnikov v KLUBU/DRUŠTVU (podatki OKS-ZŠZ)</t>
  </si>
  <si>
    <t>KONKURENČNOST: razvrstitev NPŠZ glede na status članstva v OKS-ZŠZ (podatki OKS-ZŠZ)</t>
  </si>
  <si>
    <t xml:space="preserve">USPEŠNOST: dosežene stopnje kategoriziranih športnikov (podatki OKS-ZŠZ) </t>
  </si>
  <si>
    <t>LOKALNI POMEN: tradicija - leta neprekinjenega delovanja (podatki AJPES)</t>
  </si>
  <si>
    <t>KOREKCIJA: RAZVRŠČANJE PANOG</t>
  </si>
  <si>
    <t xml:space="preserve">RAZŠIRJENOST: registrirani športniki NPŠZ </t>
  </si>
  <si>
    <t>TOČKE ZA RAZVRŠČANJE</t>
  </si>
  <si>
    <t>RAZŠIRJENOST: registrirani športniki KLUB</t>
  </si>
  <si>
    <t>51 in več</t>
  </si>
  <si>
    <t>0 točk</t>
  </si>
  <si>
    <t>11 točk in več</t>
  </si>
  <si>
    <t>POMEN ZA OKOLJE: tradicija v  letih</t>
  </si>
  <si>
    <t>31 let in več</t>
  </si>
  <si>
    <t>USPEŠNOST: kategorizirani športniki (ponderirano)</t>
  </si>
  <si>
    <r>
      <t>KATEGORIZACIJA   D</t>
    </r>
    <r>
      <rPr>
        <sz val="9"/>
        <rFont val="Calibri"/>
        <family val="2"/>
        <charset val="238"/>
      </rPr>
      <t>R</t>
    </r>
  </si>
  <si>
    <t>a) v športnih programih ŠV-PRO, ŠV-PRI, RE, ŠSTA se upotevajo samo občanke in občani Iga.</t>
  </si>
  <si>
    <t>b) povečano število priznanih programov športne rekreacije (RE); s tri (3) na pet (5).</t>
  </si>
  <si>
    <t>c) materialni stroški izvedbe programov se upoštevajo samo pri ŠV-USM, KŠ (različni pri KŠP In IŠP/MI).</t>
  </si>
  <si>
    <t>d) DODANO JE POGLAVJE RAZVRŠČANJA PANOG IN IZVAJALCEV (razširjenost, uspešnost, lokalni pomen).</t>
  </si>
  <si>
    <t>f) dopolnjeno (različni korekcijski faktorji po oceni Komisije) je vrednotenje subvencioniranja uporabe ŠDI (razlike med programi za otroke in odrasle ter med tekmovalnimi in rekreativnimi programi).</t>
  </si>
  <si>
    <t>e) IZLOČENO JE POGLAVJE VREDNOTENJA PROGRAMOV ŠV-VIZ.</t>
  </si>
  <si>
    <t>g) PROGRAMI ŠPORTA INVALIDOV V PREDLOGU NISO UPOŠTEVANI, KER NATANČNEJŠI PODATKI NISO NA VOLJO (koliko je invalidov z ustrezno odločbo, koliko je registriranih športnikov invalidov). Načeloma lahko skupino vadečih priznamo in jo v sistemu vrednotenja vodimo v rubriki "ŠSTA" (če gre za rekreativno vadbo) oziroma pod "KŠ" (če gre za registrirane para športnike).</t>
  </si>
  <si>
    <t>a) obratovanje in vzdrževanje dvorane (tekoči transfer)</t>
  </si>
  <si>
    <t>b) igrišče ob OŠ ig: novogradnja in nakup opreme</t>
  </si>
  <si>
    <t>PREDLOG: sredstva za programe ŠV-VIZ se izločijo iz postopka JR. Pobudo je Komisija za izvedbo JR podala že ob zaključku JR 2023. Razlogi so bili podani s strani Komisije (ŠOLA je javni zavod, katerega ustanoviteljica je Občina, zato se lahko sredstva za izvedbo zeh programov zagotovijo znotraj letnega delovnega načtra ŠOLE).</t>
  </si>
  <si>
    <t>TABELA - LPŠ 2025</t>
  </si>
  <si>
    <t>VIZ</t>
  </si>
  <si>
    <t>PRO</t>
  </si>
  <si>
    <t>PRI</t>
  </si>
  <si>
    <t>USM</t>
  </si>
  <si>
    <t xml:space="preserve">sredstva za JR so v primerjavni z 2024 (85.000,00 €) VIŠJA za 5.000,00 € (90.000,00 €). </t>
  </si>
  <si>
    <t xml:space="preserve">a) športna dvorana: obratovanje in vzdrževanje; tekoči transfer v javne zavode: p.p.: 1118005 (55.000,00 €) </t>
  </si>
  <si>
    <t>b) igrišče OŠ Ig: novogradnja in nakup opreme: p.p.: 1118019 (839.499,10 €)</t>
  </si>
  <si>
    <t>Dodatnih 5.000,00 € se nameni za športne programe in sicer:</t>
  </si>
  <si>
    <t>a) zsredstva za programe otrok in mladine (PRO,PRI, USM) se povišajo za 4.500,00 € (na 32.000,00 €)</t>
  </si>
  <si>
    <t>b) sredstva za tekmovalne odraslih (KŠ) se povišajo za 500,00 € (na 4.500,00 €)</t>
  </si>
  <si>
    <r>
      <rPr>
        <u/>
        <sz val="10.5"/>
        <color rgb="FF006EDC"/>
        <rFont val="Calibri"/>
        <family val="2"/>
        <charset val="238"/>
        <scheme val="minor"/>
      </rPr>
      <t>PREDLOG</t>
    </r>
    <r>
      <rPr>
        <sz val="10.5"/>
        <color rgb="FF006EDC"/>
        <rFont val="Calibri"/>
        <family val="2"/>
        <charset val="238"/>
        <scheme val="minor"/>
      </rPr>
      <t>: podobno kot v 2024 se sredstva za programe VIZ se izločijo iz postopka JR. Razlog (enak kot v 2024): ŠOLA je javni zavod, katerega ustanoviteljica je Občina, zato se lahko sredstva za izvedbo teh programov zagotovijo znotraj letnega delovnega načtra ŠOLE (višina sredstev ostane nespremenjena: 7.500,00 €).</t>
    </r>
  </si>
  <si>
    <t>PROGRAMI PRO, RE, ŠSTA</t>
  </si>
  <si>
    <t>PRO: do 6</t>
  </si>
  <si>
    <t>PRO: 7 do 19</t>
  </si>
  <si>
    <t xml:space="preserve">PROGRAMI PRI   </t>
  </si>
  <si>
    <t>MERILA ZA IZBIRO IN VREDNOTENJE LPŠ (izvleček 2025)</t>
  </si>
  <si>
    <t>PRI: U-7/8</t>
  </si>
  <si>
    <t>PRI: U-9/12</t>
  </si>
  <si>
    <t>PROGRAMI USM, KŠ</t>
  </si>
  <si>
    <t>USM: U-12/15</t>
  </si>
  <si>
    <t>USM: U-16/20</t>
  </si>
  <si>
    <t>stopnja 2: vsi programi PRO, PRI</t>
  </si>
  <si>
    <t>stopnja 3: vsi tekmovalni USM</t>
  </si>
  <si>
    <t xml:space="preserve">0 do 500 </t>
  </si>
  <si>
    <t>501 do 1.000</t>
  </si>
  <si>
    <t>1.001 do 2.500</t>
  </si>
  <si>
    <t>0 do 10</t>
  </si>
  <si>
    <t>11 do 25</t>
  </si>
  <si>
    <t xml:space="preserve">26 do 50 </t>
  </si>
  <si>
    <t>1 do 5 točk</t>
  </si>
  <si>
    <t>6 do 10 točk</t>
  </si>
  <si>
    <t>0 do 5 let</t>
  </si>
  <si>
    <t>6 do 15 let</t>
  </si>
  <si>
    <t>16 do 30 let</t>
  </si>
  <si>
    <t>2.501 in več</t>
  </si>
  <si>
    <t xml:space="preserve">b) ŠTEVILO PRIZNANIH PROGRAMOV: </t>
  </si>
  <si>
    <t>v skupinah PRO, PRI, USM in RE lahko vsak prijavitelj na JR skupaj prijavi največ pet (5) programov.</t>
  </si>
  <si>
    <t>v skupinah KŠ lahko vsak prijavitelj na JR prijavi največ en (1) program, v ŠSTA pa največ dva (2).</t>
  </si>
  <si>
    <t>KONKURENČNOST: razvrstitev ŠPORTNE PANOGE</t>
  </si>
  <si>
    <t>4. in 5. razred</t>
  </si>
  <si>
    <t>3. razred</t>
  </si>
  <si>
    <t>2. razred</t>
  </si>
  <si>
    <t>1. razred</t>
  </si>
  <si>
    <t>pri razvrščanju v razrede konkurenčnosti se upošteva aktualni seznam OKS-ZŠZ (strokovni svet za VŠ)</t>
  </si>
  <si>
    <t>PONDERIRANO ŠTEVILO KATEGORIZIRANIH (seznam OKS-ZŠZ): MLR=DR=1; PR=MR=2; SR=3, OR=4.</t>
  </si>
  <si>
    <t>d) MATERIALNI STROŠKI IZVEDBE PROGRAMOV:</t>
  </si>
  <si>
    <t xml:space="preserve"> nespremenjena ostajata korekcijska faktorja vrednotenja MS (KŠP=1,000; IŠP/MI=0,500). Dodana je tabela: C-1</t>
  </si>
  <si>
    <t>c) RAZVRŠČANJE PANOG (IZVAJALCEV) GLEDE NA KONKURENČNOST (tabela D):</t>
  </si>
  <si>
    <t>PREGLEDNICA D</t>
  </si>
  <si>
    <t>D) RAZVRŠČANJE ŠPORTNIH PANOG: glede na RAZŠIRJENOST, USPEŠNOST IN POMEN ZA OKOLJE</t>
  </si>
  <si>
    <t>PREGLEDNICA C-1</t>
  </si>
  <si>
    <t>MATERIALNI STROŠKI</t>
  </si>
  <si>
    <t>MATERIALNI STROŠKI IZVEDBE PROGRAMA</t>
  </si>
  <si>
    <t>korekcijski faktor materialni stroški</t>
  </si>
  <si>
    <t>stopnja 3: dodatni programi KATEGORIZIRANI</t>
  </si>
  <si>
    <t>PREGLEDNICA C-2</t>
  </si>
  <si>
    <t>4. in 5. RAZRED</t>
  </si>
  <si>
    <t>3. RAZRED</t>
  </si>
  <si>
    <t>2. RAZRED</t>
  </si>
  <si>
    <t>1. RAZRED</t>
  </si>
  <si>
    <t>razvrstitev PANOGE v razrede konkurenčnosti</t>
  </si>
  <si>
    <t>stopnja 2: programi v kolektivnih športnih panogah (KŠP)</t>
  </si>
  <si>
    <t>C) MATERIALNI STROŠKI IZVEDBE PROGRAMOV (korekcija MS)</t>
  </si>
  <si>
    <t>stopnja 1: programi v individualnih športnih panogah in miselnih igrah (IŠP/MI)</t>
  </si>
  <si>
    <t>PROGRAMI PRO</t>
  </si>
  <si>
    <t>PROGRAMI PRI</t>
  </si>
  <si>
    <t>PROGRAMI USM</t>
  </si>
  <si>
    <t>USM: U-12/13</t>
  </si>
  <si>
    <t>USM: U-14/15</t>
  </si>
  <si>
    <t>USM: U-16/17</t>
  </si>
  <si>
    <t>USM: U-18/20</t>
  </si>
  <si>
    <t xml:space="preserve">USM: celoletni tekmovalni programi </t>
  </si>
  <si>
    <t>USM: dodatni programi športnikov MLR, PR</t>
  </si>
  <si>
    <t>PRO: celoletni prostočasni programi</t>
  </si>
  <si>
    <t>PRI: celoletni pripravljalni programi</t>
  </si>
  <si>
    <t>KATEGORIZIRANI</t>
  </si>
  <si>
    <t>KATEGORIZACIJA   MR</t>
  </si>
  <si>
    <t>spremeni se višina korekcijskega faktorja za vrednotenje dodatnih programov kategoriziranih športnikov. Upošteva se razvrščanje panog glede na konkurenčnost; dodana je tabela: C-2.</t>
  </si>
  <si>
    <t xml:space="preserve">a) UDELEŽENCI V ŠPORTNIH PROGRAMIH: </t>
  </si>
  <si>
    <t>v programih PRO, PRI, RE, ŠSTA se upoštevajo samo občanke in občani Iga.</t>
  </si>
  <si>
    <t>v programih USM, KŠ, VŠ se upoštevajo samo registrirani športniki OKS-ZŠZ (aktualni seznam na dan objave JR)</t>
  </si>
  <si>
    <t>enako pravilo (aktualni seznam na dan objave JR) velja tudi za kategorizirane športnike.</t>
  </si>
  <si>
    <t>število udeležbe</t>
  </si>
  <si>
    <t>do 20</t>
  </si>
  <si>
    <t>do 40</t>
  </si>
  <si>
    <t>do 60</t>
  </si>
  <si>
    <t>do 80</t>
  </si>
  <si>
    <t>tekmovalno: ML</t>
  </si>
  <si>
    <t>uradno DP</t>
  </si>
  <si>
    <t>do 0,400</t>
  </si>
  <si>
    <t>do 0,600</t>
  </si>
  <si>
    <t>do 0,800</t>
  </si>
  <si>
    <t>do 1,000</t>
  </si>
  <si>
    <t>ČLANSTVO ŠZI</t>
  </si>
  <si>
    <t>Kasaška dirka za pokal Iga</t>
  </si>
  <si>
    <t xml:space="preserve">Šahovski memorial Vesne Rožič  </t>
  </si>
  <si>
    <t>Gremo v Zapotok</t>
  </si>
  <si>
    <t>Mini olimpijada in Dan športa</t>
  </si>
  <si>
    <t>enako kot v 2024 se v LPŠ 2025 (zaradi celovitega prikaza sredstev v športu) vključi še:</t>
  </si>
  <si>
    <t>6.04.; popravljeno: 22.4.2025</t>
  </si>
  <si>
    <t>spremeni se MERILO "KONKURENČNOST" tako, da se upošteva razvrstitev panog v razrede konkurenčnosti, ki jih vsako leto objavi OKS-ZŠZ na zaprosilo FŠO!</t>
  </si>
  <si>
    <r>
      <t xml:space="preserve">e) RAZVOJ: </t>
    </r>
    <r>
      <rPr>
        <sz val="10.5"/>
        <color rgb="FF006EDC"/>
        <rFont val="Calibri"/>
        <family val="2"/>
        <charset val="238"/>
        <scheme val="minor"/>
      </rPr>
      <t>pri vrednotenju izpopolnjevanja se doda korektiv: "stroški udeležbe" in "uspešno dokončanje"</t>
    </r>
  </si>
  <si>
    <t>f) ŠPORTNE PRIREDITVE: razen prednostnih (posebni pomen) se prireditve v 2025 NE SOFINANCIRAJO!</t>
  </si>
  <si>
    <t>TABELA - LPŠ 2026</t>
  </si>
  <si>
    <t>POGOJ 1: isti udeleženec se se pri istem izvajalcu lahko vrednoti samo v enem (1) športnem programu</t>
  </si>
  <si>
    <t>POGOJ 2: minimalno število vključenih v športnem programu (glej PREGLEDNICI A-1, A-2; A-3)</t>
  </si>
  <si>
    <t>POGOJ 3: korekcija glede vključenih v programe, ki nimajo bivališča v OBČINI (ne upoštevajo se ekipe KŠ)</t>
  </si>
  <si>
    <t>POGOJ 1: obvezna priloga JR je VPIS V RAZVID MGTŠ</t>
  </si>
  <si>
    <t xml:space="preserve">POGOJ 2: strokovni kader (glej PREGLEDNICA B) </t>
  </si>
  <si>
    <t>prag vstopa v 1. kakovostno skupino in višino korekcijskega faktorja razvrščanja določi Komisija za izvedbo JR!</t>
  </si>
  <si>
    <r>
      <rPr>
        <sz val="12"/>
        <color rgb="FFC00000"/>
        <rFont val="Calibri"/>
        <family val="2"/>
        <charset val="238"/>
        <scheme val="minor"/>
      </rPr>
      <t>MERILA ZA VREDNOTENJE:</t>
    </r>
    <r>
      <rPr>
        <sz val="12"/>
        <rFont val="Calibri"/>
        <family val="2"/>
        <charset val="238"/>
        <scheme val="minor"/>
      </rPr>
      <t xml:space="preserve"> USM</t>
    </r>
  </si>
  <si>
    <t>Športna počitniška rekreacija za otroke</t>
  </si>
  <si>
    <t>Dan športa</t>
  </si>
  <si>
    <t>Športaj na Igu</t>
  </si>
  <si>
    <t xml:space="preserve">PREDLOG 2026: </t>
  </si>
  <si>
    <t>PREGLEDNICA ŠT. 1</t>
  </si>
  <si>
    <t>PROGRAMI ŠV-VIZ</t>
  </si>
  <si>
    <t>ŠPORTNI PROGRAMI ŠV-VIZ</t>
  </si>
  <si>
    <t>NSP</t>
  </si>
  <si>
    <t>ŠŠT</t>
  </si>
  <si>
    <t>VIZ: promocijski program NAUČIMO SE PLAVATI (NSP)</t>
  </si>
  <si>
    <t>VIZ: ŠOLSKA ŠPORTNA TEKMOVANJA (ŠŠT)</t>
  </si>
  <si>
    <r>
      <rPr>
        <sz val="12"/>
        <color rgb="FFC00000"/>
        <rFont val="Calibri"/>
        <family val="2"/>
        <charset val="238"/>
        <scheme val="minor"/>
      </rPr>
      <t>MERILA ZA VREDNOTENJE</t>
    </r>
    <r>
      <rPr>
        <sz val="12"/>
        <rFont val="Calibri"/>
        <family val="2"/>
        <charset val="238"/>
        <scheme val="minor"/>
      </rPr>
      <t>: PRO in PRI</t>
    </r>
  </si>
  <si>
    <r>
      <rPr>
        <sz val="12"/>
        <color rgb="FFC00000"/>
        <rFont val="Calibri"/>
        <family val="2"/>
        <charset val="238"/>
        <scheme val="minor"/>
      </rPr>
      <t>MERILA ZA VREDNOTENJE</t>
    </r>
    <r>
      <rPr>
        <sz val="12"/>
        <rFont val="Calibri"/>
        <family val="2"/>
        <charset val="238"/>
        <scheme val="minor"/>
      </rPr>
      <t>: PROMOCIJSKI PROGRAM NSP in ŠŠT (</t>
    </r>
    <r>
      <rPr>
        <b/>
        <sz val="12"/>
        <color rgb="FF006EDC"/>
        <rFont val="Calibri"/>
        <family val="2"/>
        <charset val="238"/>
        <scheme val="minor"/>
      </rPr>
      <t>PONOVNO VKLJUČENO V JR</t>
    </r>
    <r>
      <rPr>
        <sz val="12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</si>
</sst>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0C]"/>
    <numFmt numFmtId="165" formatCode="0.000"/>
    <numFmt numFmtId="166" formatCode="dd/mm/yyyy;@"/>
    <numFmt numFmtId="167" formatCode="#,##0.00000"/>
  </numFmts>
  <fonts count="5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sz val="10.5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9"/>
      <name val="Calibri"/>
      <family val="2"/>
      <charset val="238"/>
    </font>
    <font>
      <sz val="10.5"/>
      <color theme="1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i/>
      <sz val="10.5"/>
      <color theme="1"/>
      <name val="Calibri"/>
      <family val="2"/>
      <charset val="238"/>
    </font>
    <font>
      <sz val="10.5"/>
      <color rgb="FF0070C0"/>
      <name val="Calibri"/>
      <family val="2"/>
      <charset val="238"/>
      <scheme val="minor"/>
    </font>
    <font>
      <sz val="10.5"/>
      <color rgb="FF006EDC"/>
      <name val="Calibri"/>
      <family val="2"/>
      <charset val="238"/>
      <scheme val="minor"/>
    </font>
    <font>
      <u/>
      <sz val="10.5"/>
      <color rgb="FF006EDC"/>
      <name val="Calibri"/>
      <family val="2"/>
      <charset val="238"/>
      <scheme val="minor"/>
    </font>
    <font>
      <sz val="10.5"/>
      <color rgb="FF0F0A7D"/>
      <name val="Calibri"/>
      <family val="2"/>
      <charset val="238"/>
      <scheme val="minor"/>
    </font>
    <font>
      <sz val="12"/>
      <color rgb="FF006EDC"/>
      <name val="Calibri"/>
      <family val="2"/>
      <charset val="238"/>
      <scheme val="minor"/>
    </font>
    <font>
      <sz val="11"/>
      <color rgb="FF006EDC"/>
      <name val="Calibri"/>
      <family val="2"/>
      <charset val="238"/>
      <scheme val="minor"/>
    </font>
    <font>
      <sz val="8"/>
      <color rgb="FF006ED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0.5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sz val="10.5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006EDC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2EBFF"/>
        <bgColor indexed="64"/>
      </patternFill>
    </fill>
    <fill>
      <patternFill patternType="solid">
        <fgColor rgb="FFF0FFD7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</cellStyleXfs>
  <cellXfs count="1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4" applyFont="1" applyAlignment="1">
      <alignment vertical="center"/>
    </xf>
    <xf numFmtId="0" fontId="4" fillId="0" borderId="1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3" fontId="11" fillId="0" borderId="0" xfId="4" applyNumberFormat="1" applyFont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 wrapText="1"/>
    </xf>
    <xf numFmtId="0" fontId="4" fillId="0" borderId="0" xfId="4" applyFont="1" applyAlignment="1">
      <alignment vertical="center"/>
    </xf>
    <xf numFmtId="0" fontId="8" fillId="0" borderId="2" xfId="4" applyFont="1" applyBorder="1" applyAlignment="1">
      <alignment horizontal="center" vertical="center" wrapText="1"/>
    </xf>
    <xf numFmtId="1" fontId="8" fillId="0" borderId="0" xfId="4" applyNumberFormat="1" applyFont="1" applyAlignment="1">
      <alignment vertical="center"/>
    </xf>
    <xf numFmtId="0" fontId="14" fillId="0" borderId="0" xfId="4" applyFont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8" fillId="0" borderId="0" xfId="4" applyFont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10" fontId="19" fillId="0" borderId="1" xfId="0" applyNumberFormat="1" applyFont="1" applyBorder="1" applyAlignment="1">
      <alignment horizontal="center" vertical="center"/>
    </xf>
    <xf numFmtId="10" fontId="20" fillId="0" borderId="1" xfId="0" applyNumberFormat="1" applyFont="1" applyBorder="1" applyAlignment="1">
      <alignment horizontal="center" vertical="center"/>
    </xf>
    <xf numFmtId="0" fontId="7" fillId="0" borderId="0" xfId="4" applyFont="1" applyAlignment="1">
      <alignment horizontal="left" vertical="center" wrapText="1"/>
    </xf>
    <xf numFmtId="0" fontId="16" fillId="0" borderId="0" xfId="4" applyFont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20" fillId="0" borderId="4" xfId="0" applyNumberFormat="1" applyFont="1" applyBorder="1" applyAlignment="1">
      <alignment horizontal="center" vertical="center"/>
    </xf>
    <xf numFmtId="10" fontId="19" fillId="3" borderId="1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22" fillId="0" borderId="0" xfId="4" applyFont="1" applyAlignment="1">
      <alignment horizontal="center" vertical="center"/>
    </xf>
    <xf numFmtId="0" fontId="12" fillId="0" borderId="4" xfId="4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10" fontId="19" fillId="4" borderId="1" xfId="0" applyNumberFormat="1" applyFont="1" applyFill="1" applyBorder="1" applyAlignment="1">
      <alignment horizontal="center" vertical="center"/>
    </xf>
    <xf numFmtId="164" fontId="28" fillId="4" borderId="1" xfId="0" applyNumberFormat="1" applyFont="1" applyFill="1" applyBorder="1" applyAlignment="1">
      <alignment horizontal="right" vertical="center"/>
    </xf>
    <xf numFmtId="0" fontId="27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0" fillId="4" borderId="1" xfId="4" applyFont="1" applyFill="1" applyBorder="1" applyAlignment="1">
      <alignment horizontal="center" vertical="center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/>
    </xf>
    <xf numFmtId="0" fontId="10" fillId="7" borderId="1" xfId="4" applyFont="1" applyFill="1" applyBorder="1" applyAlignment="1">
      <alignment horizontal="center" vertical="center"/>
    </xf>
    <xf numFmtId="0" fontId="10" fillId="8" borderId="1" xfId="4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4" fillId="8" borderId="1" xfId="4" applyFont="1" applyFill="1" applyBorder="1" applyAlignment="1">
      <alignment horizontal="center" vertical="center" wrapText="1"/>
    </xf>
    <xf numFmtId="0" fontId="14" fillId="7" borderId="1" xfId="4" applyFont="1" applyFill="1" applyBorder="1" applyAlignment="1">
      <alignment horizontal="center" vertical="center" wrapText="1"/>
    </xf>
    <xf numFmtId="0" fontId="14" fillId="6" borderId="1" xfId="4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center" vertical="center" wrapText="1"/>
    </xf>
    <xf numFmtId="0" fontId="11" fillId="8" borderId="1" xfId="4" applyFont="1" applyFill="1" applyBorder="1" applyAlignment="1">
      <alignment horizontal="center" vertical="center" wrapText="1"/>
    </xf>
    <xf numFmtId="10" fontId="19" fillId="0" borderId="4" xfId="0" applyNumberFormat="1" applyFont="1" applyBorder="1" applyAlignment="1">
      <alignment horizontal="center" vertical="center"/>
    </xf>
    <xf numFmtId="166" fontId="31" fillId="0" borderId="0" xfId="0" applyNumberFormat="1" applyFont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3" fontId="10" fillId="0" borderId="1" xfId="4" applyNumberFormat="1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165" fontId="10" fillId="0" borderId="1" xfId="4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2" fillId="9" borderId="2" xfId="0" applyFont="1" applyFill="1" applyBorder="1" applyAlignment="1" applyProtection="1">
      <alignment horizontal="center" vertical="center"/>
      <protection hidden="1"/>
    </xf>
    <xf numFmtId="164" fontId="3" fillId="4" borderId="1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3" fontId="12" fillId="0" borderId="1" xfId="4" applyNumberFormat="1" applyFont="1" applyBorder="1" applyAlignment="1">
      <alignment horizontal="center" vertical="center"/>
    </xf>
    <xf numFmtId="49" fontId="12" fillId="0" borderId="1" xfId="4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right" vertical="center"/>
    </xf>
    <xf numFmtId="10" fontId="10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5" fillId="0" borderId="0" xfId="0" applyFont="1" applyAlignment="1">
      <alignment horizontal="left" vertical="center" wrapText="1"/>
    </xf>
    <xf numFmtId="0" fontId="38" fillId="5" borderId="1" xfId="4" applyFont="1" applyFill="1" applyBorder="1" applyAlignment="1">
      <alignment horizontal="center" vertical="center"/>
    </xf>
    <xf numFmtId="0" fontId="11" fillId="0" borderId="4" xfId="4" applyFont="1" applyBorder="1" applyAlignment="1">
      <alignment horizontal="center" vertical="center" wrapText="1"/>
    </xf>
    <xf numFmtId="0" fontId="40" fillId="0" borderId="1" xfId="4" applyFont="1" applyBorder="1" applyAlignment="1">
      <alignment horizontal="center" vertical="center" wrapText="1"/>
    </xf>
    <xf numFmtId="0" fontId="39" fillId="0" borderId="1" xfId="4" applyFont="1" applyBorder="1" applyAlignment="1">
      <alignment horizontal="center" vertical="center" wrapText="1"/>
    </xf>
    <xf numFmtId="0" fontId="43" fillId="0" borderId="0" xfId="4" applyFont="1" applyAlignment="1">
      <alignment vertical="center"/>
    </xf>
    <xf numFmtId="0" fontId="44" fillId="4" borderId="1" xfId="4" applyFont="1" applyFill="1" applyBorder="1" applyAlignment="1">
      <alignment horizontal="center" vertical="center"/>
    </xf>
    <xf numFmtId="0" fontId="45" fillId="0" borderId="1" xfId="4" applyFont="1" applyBorder="1" applyAlignment="1">
      <alignment horizontal="center" vertical="center" wrapText="1"/>
    </xf>
    <xf numFmtId="0" fontId="15" fillId="9" borderId="1" xfId="4" applyFont="1" applyFill="1" applyBorder="1" applyAlignment="1">
      <alignment horizontal="center" vertical="center" wrapText="1"/>
    </xf>
    <xf numFmtId="0" fontId="44" fillId="9" borderId="1" xfId="4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 wrapText="1"/>
    </xf>
    <xf numFmtId="165" fontId="48" fillId="9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vertical="center"/>
    </xf>
    <xf numFmtId="10" fontId="19" fillId="0" borderId="2" xfId="0" applyNumberFormat="1" applyFont="1" applyBorder="1" applyAlignment="1">
      <alignment horizontal="center" vertical="center"/>
    </xf>
    <xf numFmtId="10" fontId="19" fillId="0" borderId="3" xfId="0" applyNumberFormat="1" applyFont="1" applyBorder="1" applyAlignment="1">
      <alignment horizontal="center" vertical="center"/>
    </xf>
    <xf numFmtId="10" fontId="19" fillId="0" borderId="4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/>
    </xf>
    <xf numFmtId="10" fontId="20" fillId="0" borderId="4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166" fontId="31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11" fillId="5" borderId="1" xfId="4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11" fillId="5" borderId="6" xfId="4" applyFont="1" applyFill="1" applyBorder="1" applyAlignment="1">
      <alignment horizontal="center" vertical="center" wrapText="1"/>
    </xf>
    <xf numFmtId="0" fontId="11" fillId="5" borderId="7" xfId="4" applyFont="1" applyFill="1" applyBorder="1" applyAlignment="1">
      <alignment horizontal="center" vertical="center" wrapText="1"/>
    </xf>
    <xf numFmtId="0" fontId="11" fillId="5" borderId="5" xfId="4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15" fillId="0" borderId="10" xfId="4" applyFont="1" applyBorder="1" applyAlignment="1">
      <alignment horizontal="right" vertical="center"/>
    </xf>
    <xf numFmtId="0" fontId="15" fillId="0" borderId="11" xfId="4" applyFont="1" applyBorder="1" applyAlignment="1">
      <alignment horizontal="right" vertical="center"/>
    </xf>
    <xf numFmtId="0" fontId="15" fillId="0" borderId="12" xfId="4" applyFont="1" applyBorder="1" applyAlignment="1">
      <alignment horizontal="right" vertical="center"/>
    </xf>
    <xf numFmtId="0" fontId="42" fillId="0" borderId="10" xfId="4" applyFont="1" applyBorder="1" applyAlignment="1">
      <alignment horizontal="left" vertical="center"/>
    </xf>
    <xf numFmtId="0" fontId="42" fillId="0" borderId="11" xfId="4" applyFont="1" applyBorder="1" applyAlignment="1">
      <alignment horizontal="left" vertical="center"/>
    </xf>
    <xf numFmtId="0" fontId="15" fillId="0" borderId="10" xfId="4" applyFont="1" applyBorder="1" applyAlignment="1">
      <alignment horizontal="left" vertical="center"/>
    </xf>
    <xf numFmtId="0" fontId="15" fillId="0" borderId="11" xfId="4" applyFont="1" applyBorder="1" applyAlignment="1">
      <alignment horizontal="left" vertical="center"/>
    </xf>
    <xf numFmtId="0" fontId="32" fillId="0" borderId="10" xfId="4" applyFont="1" applyBorder="1" applyAlignment="1">
      <alignment horizontal="right" vertical="center"/>
    </xf>
    <xf numFmtId="0" fontId="32" fillId="0" borderId="11" xfId="4" applyFont="1" applyBorder="1" applyAlignment="1">
      <alignment horizontal="right" vertical="center"/>
    </xf>
    <xf numFmtId="0" fontId="32" fillId="0" borderId="12" xfId="4" applyFont="1" applyBorder="1" applyAlignment="1">
      <alignment horizontal="right" vertical="center"/>
    </xf>
    <xf numFmtId="0" fontId="14" fillId="0" borderId="10" xfId="4" applyFont="1" applyBorder="1" applyAlignment="1">
      <alignment horizontal="right" vertical="center"/>
    </xf>
    <xf numFmtId="0" fontId="14" fillId="0" borderId="11" xfId="4" applyFont="1" applyBorder="1" applyAlignment="1">
      <alignment horizontal="right" vertical="center"/>
    </xf>
    <xf numFmtId="0" fontId="14" fillId="0" borderId="12" xfId="4" applyFont="1" applyBorder="1" applyAlignment="1">
      <alignment horizontal="right" vertical="center"/>
    </xf>
    <xf numFmtId="0" fontId="32" fillId="0" borderId="10" xfId="4" applyFont="1" applyBorder="1" applyAlignment="1">
      <alignment horizontal="left" vertical="center"/>
    </xf>
    <xf numFmtId="0" fontId="32" fillId="0" borderId="11" xfId="4" applyFont="1" applyBorder="1" applyAlignment="1">
      <alignment horizontal="left" vertical="center"/>
    </xf>
    <xf numFmtId="0" fontId="14" fillId="0" borderId="10" xfId="4" applyFont="1" applyBorder="1" applyAlignment="1">
      <alignment horizontal="left" vertical="center"/>
    </xf>
    <xf numFmtId="0" fontId="14" fillId="0" borderId="11" xfId="4" applyFont="1" applyBorder="1" applyAlignment="1">
      <alignment horizontal="left" vertical="center"/>
    </xf>
    <xf numFmtId="0" fontId="42" fillId="0" borderId="10" xfId="4" applyFont="1" applyBorder="1" applyAlignment="1">
      <alignment horizontal="right" vertical="center"/>
    </xf>
    <xf numFmtId="0" fontId="42" fillId="0" borderId="11" xfId="4" applyFont="1" applyBorder="1" applyAlignment="1">
      <alignment horizontal="right" vertical="center"/>
    </xf>
    <xf numFmtId="0" fontId="42" fillId="0" borderId="12" xfId="4" applyFont="1" applyBorder="1" applyAlignment="1">
      <alignment horizontal="right" vertical="center"/>
    </xf>
    <xf numFmtId="0" fontId="23" fillId="9" borderId="8" xfId="4" applyFont="1" applyFill="1" applyBorder="1" applyAlignment="1">
      <alignment horizontal="center" vertical="center"/>
    </xf>
    <xf numFmtId="0" fontId="23" fillId="9" borderId="9" xfId="4" applyFont="1" applyFill="1" applyBorder="1" applyAlignment="1">
      <alignment horizontal="center" vertical="center"/>
    </xf>
    <xf numFmtId="0" fontId="23" fillId="8" borderId="8" xfId="4" applyFont="1" applyFill="1" applyBorder="1" applyAlignment="1">
      <alignment horizontal="center" vertical="center"/>
    </xf>
    <xf numFmtId="0" fontId="23" fillId="8" borderId="9" xfId="4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3" fillId="7" borderId="8" xfId="4" applyFont="1" applyFill="1" applyBorder="1" applyAlignment="1">
      <alignment horizontal="center" vertical="center"/>
    </xf>
    <xf numFmtId="0" fontId="23" fillId="7" borderId="9" xfId="4" applyFont="1" applyFill="1" applyBorder="1" applyAlignment="1">
      <alignment horizontal="center" vertical="center"/>
    </xf>
    <xf numFmtId="0" fontId="41" fillId="9" borderId="1" xfId="4" applyFont="1" applyFill="1" applyBorder="1" applyAlignment="1">
      <alignment horizontal="center" vertical="center" wrapText="1"/>
    </xf>
    <xf numFmtId="0" fontId="23" fillId="5" borderId="8" xfId="4" applyFont="1" applyFill="1" applyBorder="1" applyAlignment="1">
      <alignment horizontal="center" vertical="center"/>
    </xf>
    <xf numFmtId="0" fontId="23" fillId="5" borderId="9" xfId="4" applyFont="1" applyFill="1" applyBorder="1" applyAlignment="1">
      <alignment horizontal="center" vertical="center"/>
    </xf>
    <xf numFmtId="0" fontId="23" fillId="6" borderId="8" xfId="4" applyFont="1" applyFill="1" applyBorder="1" applyAlignment="1">
      <alignment horizontal="center" vertical="center"/>
    </xf>
    <xf numFmtId="0" fontId="23" fillId="6" borderId="9" xfId="4" applyFont="1" applyFill="1" applyBorder="1" applyAlignment="1">
      <alignment horizontal="center" vertical="center"/>
    </xf>
    <xf numFmtId="0" fontId="11" fillId="8" borderId="1" xfId="4" applyFont="1" applyFill="1" applyBorder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7">
    <cellStyle name="Navadno" xfId="0" builtinId="0"/>
    <cellStyle name="Navadno 2" xfId="1" xr:uid="{00000000-0005-0000-0000-000001000000}"/>
    <cellStyle name="Navadno 2 2" xfId="2" xr:uid="{00000000-0005-0000-0000-000002000000}"/>
    <cellStyle name="Navadno 3" xfId="3" xr:uid="{00000000-0005-0000-0000-000003000000}"/>
    <cellStyle name="Navadno 3 2" xfId="6" xr:uid="{880C205F-54B8-43CC-9E16-8E982B6AAD11}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colors>
    <mruColors>
      <color rgb="FF006EDC"/>
      <color rgb="FFF0FFF0"/>
      <color rgb="FF0F0A7D"/>
      <color rgb="FFFFFFF5"/>
      <color rgb="FFE6FAFF"/>
      <color rgb="FFF0FAFF"/>
      <color rgb="FFF5F5F5"/>
      <color rgb="FFF5FAFF"/>
      <color rgb="FFF0FFD7"/>
      <color rgb="FFD2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529166</xdr:colOff>
      <xdr:row>3</xdr:row>
      <xdr:rowOff>201083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60CF62A-32CA-44EF-AEE1-3461303088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</xdr:colOff>
      <xdr:row>0</xdr:row>
      <xdr:rowOff>13</xdr:rowOff>
    </xdr:from>
    <xdr:to>
      <xdr:col>1</xdr:col>
      <xdr:colOff>174418</xdr:colOff>
      <xdr:row>2</xdr:row>
      <xdr:rowOff>9039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48C24B8-FE0C-4C1F-9FB9-3DF4C687F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" y="13"/>
          <a:ext cx="355386" cy="428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</xdr:colOff>
      <xdr:row>0</xdr:row>
      <xdr:rowOff>13</xdr:rowOff>
    </xdr:from>
    <xdr:to>
      <xdr:col>1</xdr:col>
      <xdr:colOff>107743</xdr:colOff>
      <xdr:row>2</xdr:row>
      <xdr:rowOff>9039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226C832-79A3-4809-926C-D926FD199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" y="13"/>
          <a:ext cx="355386" cy="428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</xdr:colOff>
      <xdr:row>0</xdr:row>
      <xdr:rowOff>13</xdr:rowOff>
    </xdr:from>
    <xdr:to>
      <xdr:col>1</xdr:col>
      <xdr:colOff>174418</xdr:colOff>
      <xdr:row>2</xdr:row>
      <xdr:rowOff>9039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A8C5F08-EBF6-4090-ACFD-B6570EFDB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" y="13"/>
          <a:ext cx="355386" cy="428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</xdr:colOff>
      <xdr:row>0</xdr:row>
      <xdr:rowOff>13</xdr:rowOff>
    </xdr:from>
    <xdr:to>
      <xdr:col>1</xdr:col>
      <xdr:colOff>174418</xdr:colOff>
      <xdr:row>2</xdr:row>
      <xdr:rowOff>9039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81B052D-67B1-43DC-8A40-8CED653C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" y="13"/>
          <a:ext cx="355386" cy="428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</xdr:colOff>
      <xdr:row>0</xdr:row>
      <xdr:rowOff>13</xdr:rowOff>
    </xdr:from>
    <xdr:to>
      <xdr:col>1</xdr:col>
      <xdr:colOff>174418</xdr:colOff>
      <xdr:row>2</xdr:row>
      <xdr:rowOff>9039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146FA6A-8D2F-4040-94AB-1E86DBBB3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" y="13"/>
          <a:ext cx="355386" cy="428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174411</xdr:colOff>
      <xdr:row>1</xdr:row>
      <xdr:rowOff>266201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AF3B8E6-F575-4764-A9D2-46E28EF3D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386" cy="428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0E3DF-5956-4D29-9ED4-D2E954D7B686}">
  <dimension ref="B2:E25"/>
  <sheetViews>
    <sheetView view="pageBreakPreview" zoomScaleNormal="100" zoomScaleSheetLayoutView="100" workbookViewId="0">
      <selection activeCell="L6" sqref="L6"/>
    </sheetView>
  </sheetViews>
  <sheetFormatPr defaultColWidth="9.140625" defaultRowHeight="15" x14ac:dyDescent="0.25"/>
  <cols>
    <col min="1" max="1" width="2.7109375" style="1" customWidth="1"/>
    <col min="2" max="2" width="9.7109375" style="1" customWidth="1"/>
    <col min="3" max="3" width="55.7109375" style="1" customWidth="1"/>
    <col min="4" max="4" width="15.7109375" style="1" customWidth="1"/>
    <col min="5" max="5" width="9.7109375" style="1" customWidth="1"/>
    <col min="6" max="12" width="1.7109375" style="1" customWidth="1"/>
    <col min="13" max="13" width="10.42578125" style="1" bestFit="1" customWidth="1"/>
    <col min="14" max="16384" width="9.140625" style="1"/>
  </cols>
  <sheetData>
    <row r="2" spans="2:5" ht="18" customHeight="1" x14ac:dyDescent="0.25">
      <c r="C2" s="16" t="s">
        <v>36</v>
      </c>
      <c r="E2" s="2" t="s">
        <v>39</v>
      </c>
    </row>
    <row r="3" spans="2:5" ht="18" customHeight="1" x14ac:dyDescent="0.25">
      <c r="C3" s="16" t="s">
        <v>123</v>
      </c>
      <c r="E3" s="17">
        <v>44327</v>
      </c>
    </row>
    <row r="4" spans="2:5" ht="18" customHeight="1" x14ac:dyDescent="0.25"/>
    <row r="5" spans="2:5" ht="15" customHeight="1" x14ac:dyDescent="0.25">
      <c r="B5" s="129" t="s">
        <v>3</v>
      </c>
      <c r="C5" s="129"/>
      <c r="D5" s="130">
        <v>2021</v>
      </c>
      <c r="E5" s="130"/>
    </row>
    <row r="6" spans="2:5" ht="15" customHeight="1" x14ac:dyDescent="0.25">
      <c r="B6" s="129"/>
      <c r="C6" s="129"/>
      <c r="D6" s="24" t="s">
        <v>0</v>
      </c>
      <c r="E6" s="25" t="s">
        <v>81</v>
      </c>
    </row>
    <row r="7" spans="2:5" ht="18" customHeight="1" x14ac:dyDescent="0.25">
      <c r="B7" s="26" t="s">
        <v>57</v>
      </c>
      <c r="C7" s="30" t="s">
        <v>58</v>
      </c>
      <c r="D7" s="31">
        <v>1500</v>
      </c>
      <c r="E7" s="20">
        <f>D7/D25</f>
        <v>1.9736842105263157E-2</v>
      </c>
    </row>
    <row r="8" spans="2:5" ht="18" customHeight="1" x14ac:dyDescent="0.25">
      <c r="B8" s="26" t="s">
        <v>57</v>
      </c>
      <c r="C8" s="19" t="s">
        <v>59</v>
      </c>
      <c r="D8" s="31">
        <v>6000</v>
      </c>
      <c r="E8" s="20">
        <f>D8/D25</f>
        <v>7.8947368421052627E-2</v>
      </c>
    </row>
    <row r="9" spans="2:5" ht="18" customHeight="1" x14ac:dyDescent="0.25">
      <c r="B9" s="26" t="s">
        <v>60</v>
      </c>
      <c r="C9" s="30" t="s">
        <v>62</v>
      </c>
      <c r="D9" s="117">
        <v>22000</v>
      </c>
      <c r="E9" s="131">
        <f>D9/D25</f>
        <v>0.28947368421052633</v>
      </c>
    </row>
    <row r="10" spans="2:5" ht="18" customHeight="1" x14ac:dyDescent="0.25">
      <c r="B10" s="26" t="s">
        <v>95</v>
      </c>
      <c r="C10" s="30" t="s">
        <v>61</v>
      </c>
      <c r="D10" s="117"/>
      <c r="E10" s="132"/>
    </row>
    <row r="11" spans="2:5" ht="18" customHeight="1" x14ac:dyDescent="0.25">
      <c r="B11" s="26" t="s">
        <v>63</v>
      </c>
      <c r="C11" s="19" t="s">
        <v>122</v>
      </c>
      <c r="D11" s="117"/>
      <c r="E11" s="132"/>
    </row>
    <row r="12" spans="2:5" ht="18" customHeight="1" x14ac:dyDescent="0.25">
      <c r="B12" s="26" t="s">
        <v>63</v>
      </c>
      <c r="C12" s="30" t="s">
        <v>64</v>
      </c>
      <c r="D12" s="117"/>
      <c r="E12" s="133" t="e">
        <f>D12/#REF!</f>
        <v>#REF!</v>
      </c>
    </row>
    <row r="13" spans="2:5" ht="18" customHeight="1" x14ac:dyDescent="0.25">
      <c r="B13" s="26" t="s">
        <v>65</v>
      </c>
      <c r="C13" s="30" t="s">
        <v>66</v>
      </c>
      <c r="D13" s="121">
        <v>4000</v>
      </c>
      <c r="E13" s="131">
        <f>D13/D25</f>
        <v>5.2631578947368418E-2</v>
      </c>
    </row>
    <row r="14" spans="2:5" ht="18" customHeight="1" x14ac:dyDescent="0.25">
      <c r="B14" s="26" t="s">
        <v>65</v>
      </c>
      <c r="C14" s="30" t="s">
        <v>67</v>
      </c>
      <c r="D14" s="122"/>
      <c r="E14" s="133"/>
    </row>
    <row r="15" spans="2:5" ht="18" customHeight="1" x14ac:dyDescent="0.25">
      <c r="B15" s="26" t="s">
        <v>68</v>
      </c>
      <c r="C15" s="30" t="s">
        <v>69</v>
      </c>
      <c r="D15" s="121">
        <v>1300</v>
      </c>
      <c r="E15" s="131">
        <f>D15/D25</f>
        <v>1.7105263157894738E-2</v>
      </c>
    </row>
    <row r="16" spans="2:5" ht="18" customHeight="1" x14ac:dyDescent="0.25">
      <c r="B16" s="26" t="s">
        <v>71</v>
      </c>
      <c r="C16" s="30" t="s">
        <v>70</v>
      </c>
      <c r="D16" s="122"/>
      <c r="E16" s="133" t="e">
        <f>D16/#REF!</f>
        <v>#REF!</v>
      </c>
    </row>
    <row r="17" spans="2:5" ht="18" customHeight="1" x14ac:dyDescent="0.25">
      <c r="B17" s="26" t="s">
        <v>75</v>
      </c>
      <c r="C17" s="30" t="s">
        <v>76</v>
      </c>
      <c r="D17" s="31">
        <v>28000</v>
      </c>
      <c r="E17" s="27">
        <f>D17/D25</f>
        <v>0.36842105263157893</v>
      </c>
    </row>
    <row r="18" spans="2:5" ht="18" customHeight="1" x14ac:dyDescent="0.25">
      <c r="B18" s="26" t="s">
        <v>75</v>
      </c>
      <c r="C18" s="30" t="s">
        <v>77</v>
      </c>
      <c r="D18" s="32">
        <v>1400</v>
      </c>
      <c r="E18" s="27">
        <f>D18/D25</f>
        <v>1.8421052631578946E-2</v>
      </c>
    </row>
    <row r="19" spans="2:5" ht="18" customHeight="1" x14ac:dyDescent="0.25">
      <c r="B19" s="26" t="s">
        <v>72</v>
      </c>
      <c r="C19" s="15" t="s">
        <v>4</v>
      </c>
      <c r="D19" s="33">
        <v>1000</v>
      </c>
      <c r="E19" s="21">
        <f>D19/D25</f>
        <v>1.3157894736842105E-2</v>
      </c>
    </row>
    <row r="20" spans="2:5" ht="18" customHeight="1" x14ac:dyDescent="0.25">
      <c r="B20" s="26" t="s">
        <v>73</v>
      </c>
      <c r="C20" s="15" t="s">
        <v>5</v>
      </c>
      <c r="D20" s="121">
        <v>5500</v>
      </c>
      <c r="E20" s="131">
        <f>D20/D25</f>
        <v>7.2368421052631582E-2</v>
      </c>
    </row>
    <row r="21" spans="2:5" ht="18" customHeight="1" x14ac:dyDescent="0.25">
      <c r="B21" s="26" t="s">
        <v>73</v>
      </c>
      <c r="C21" s="15" t="s">
        <v>74</v>
      </c>
      <c r="D21" s="122"/>
      <c r="E21" s="133"/>
    </row>
    <row r="22" spans="2:5" ht="18" customHeight="1" x14ac:dyDescent="0.25">
      <c r="B22" s="26" t="s">
        <v>78</v>
      </c>
      <c r="C22" s="15" t="s">
        <v>79</v>
      </c>
      <c r="D22" s="34">
        <v>3000</v>
      </c>
      <c r="E22" s="21">
        <f>D22/D25</f>
        <v>3.9473684210526314E-2</v>
      </c>
    </row>
    <row r="23" spans="2:5" ht="18" customHeight="1" x14ac:dyDescent="0.25">
      <c r="B23" s="26" t="s">
        <v>78</v>
      </c>
      <c r="C23" s="15" t="s">
        <v>80</v>
      </c>
      <c r="D23" s="34">
        <v>800</v>
      </c>
      <c r="E23" s="21">
        <f>D23/D25</f>
        <v>1.0526315789473684E-2</v>
      </c>
    </row>
    <row r="24" spans="2:5" ht="18" customHeight="1" x14ac:dyDescent="0.25">
      <c r="B24" s="26" t="s">
        <v>78</v>
      </c>
      <c r="C24" s="15" t="s">
        <v>38</v>
      </c>
      <c r="D24" s="31">
        <v>1500</v>
      </c>
      <c r="E24" s="21">
        <f>D24/D25</f>
        <v>1.9736842105263157E-2</v>
      </c>
    </row>
    <row r="25" spans="2:5" ht="21" customHeight="1" x14ac:dyDescent="0.25">
      <c r="B25" s="134" t="s">
        <v>6</v>
      </c>
      <c r="C25" s="134"/>
      <c r="D25" s="29">
        <f>SUM(D7:D24)</f>
        <v>76000</v>
      </c>
      <c r="E25" s="28">
        <f>E7+E8+E9+E13+E15+E17+E18+E19+E20+E22+E23+E24</f>
        <v>1</v>
      </c>
    </row>
  </sheetData>
  <mergeCells count="11">
    <mergeCell ref="D15:D16"/>
    <mergeCell ref="E15:E16"/>
    <mergeCell ref="D20:D21"/>
    <mergeCell ref="E20:E21"/>
    <mergeCell ref="B25:C25"/>
    <mergeCell ref="B5:C6"/>
    <mergeCell ref="D5:E5"/>
    <mergeCell ref="D9:D12"/>
    <mergeCell ref="E9:E12"/>
    <mergeCell ref="D13:D14"/>
    <mergeCell ref="E13:E14"/>
  </mergeCells>
  <pageMargins left="0.19685039370078741" right="0.19685039370078741" top="0" bottom="0" header="0.11811023622047244" footer="0.1181102362204724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8B04-FE40-43BE-AA6C-E4B55EE9E375}">
  <sheetPr>
    <tabColor theme="0" tint="-4.9989318521683403E-2"/>
  </sheetPr>
  <dimension ref="B2:E31"/>
  <sheetViews>
    <sheetView view="pageBreakPreview" topLeftCell="A3" zoomScaleNormal="100" zoomScaleSheetLayoutView="100" workbookViewId="0">
      <selection activeCell="C35" sqref="C35"/>
    </sheetView>
  </sheetViews>
  <sheetFormatPr defaultColWidth="9.140625" defaultRowHeight="15" x14ac:dyDescent="0.25"/>
  <cols>
    <col min="1" max="1" width="2.7109375" style="1" customWidth="1"/>
    <col min="2" max="2" width="10.7109375" style="1" customWidth="1"/>
    <col min="3" max="3" width="50.7109375" style="1" customWidth="1"/>
    <col min="4" max="4" width="15.7109375" style="1" customWidth="1"/>
    <col min="5" max="5" width="10.7109375" style="1" customWidth="1"/>
    <col min="6" max="12" width="1.7109375" style="1" customWidth="1"/>
    <col min="13" max="13" width="10.42578125" style="1" bestFit="1" customWidth="1"/>
    <col min="14" max="16384" width="9.140625" style="1"/>
  </cols>
  <sheetData>
    <row r="2" spans="2:5" ht="18" customHeight="1" x14ac:dyDescent="0.25">
      <c r="C2" s="16" t="s">
        <v>36</v>
      </c>
      <c r="E2" s="2" t="s">
        <v>39</v>
      </c>
    </row>
    <row r="3" spans="2:5" ht="18" customHeight="1" x14ac:dyDescent="0.25">
      <c r="C3" s="16" t="s">
        <v>145</v>
      </c>
      <c r="E3" s="38">
        <v>44581</v>
      </c>
    </row>
    <row r="4" spans="2:5" ht="9.9499999999999993" customHeight="1" x14ac:dyDescent="0.25"/>
    <row r="5" spans="2:5" ht="15" customHeight="1" x14ac:dyDescent="0.25">
      <c r="B5" s="110" t="s">
        <v>3</v>
      </c>
      <c r="C5" s="110"/>
      <c r="D5" s="113">
        <v>2022</v>
      </c>
      <c r="E5" s="113"/>
    </row>
    <row r="6" spans="2:5" ht="15" customHeight="1" x14ac:dyDescent="0.25">
      <c r="B6" s="110"/>
      <c r="C6" s="110"/>
      <c r="D6" s="39" t="s">
        <v>0</v>
      </c>
      <c r="E6" s="40" t="s">
        <v>81</v>
      </c>
    </row>
    <row r="7" spans="2:5" ht="18" customHeight="1" x14ac:dyDescent="0.25">
      <c r="B7" s="43" t="s">
        <v>57</v>
      </c>
      <c r="C7" s="48" t="s">
        <v>138</v>
      </c>
      <c r="D7" s="31">
        <v>3500</v>
      </c>
      <c r="E7" s="20">
        <f>D7/D24</f>
        <v>4.1176470588235294E-2</v>
      </c>
    </row>
    <row r="8" spans="2:5" ht="18" customHeight="1" x14ac:dyDescent="0.25">
      <c r="B8" s="43" t="s">
        <v>57</v>
      </c>
      <c r="C8" s="49" t="s">
        <v>139</v>
      </c>
      <c r="D8" s="31">
        <v>4000</v>
      </c>
      <c r="E8" s="20">
        <f>D8/D24</f>
        <v>4.7058823529411764E-2</v>
      </c>
    </row>
    <row r="9" spans="2:5" ht="18" customHeight="1" x14ac:dyDescent="0.25">
      <c r="B9" s="43" t="s">
        <v>60</v>
      </c>
      <c r="C9" s="48" t="s">
        <v>140</v>
      </c>
      <c r="D9" s="117">
        <v>27500</v>
      </c>
      <c r="E9" s="118">
        <f>D9/D24</f>
        <v>0.3235294117647059</v>
      </c>
    </row>
    <row r="10" spans="2:5" ht="18" customHeight="1" x14ac:dyDescent="0.25">
      <c r="B10" s="43" t="s">
        <v>95</v>
      </c>
      <c r="C10" s="48" t="s">
        <v>141</v>
      </c>
      <c r="D10" s="117"/>
      <c r="E10" s="119"/>
    </row>
    <row r="11" spans="2:5" ht="18" customHeight="1" x14ac:dyDescent="0.25">
      <c r="B11" s="43" t="s">
        <v>63</v>
      </c>
      <c r="C11" s="49" t="s">
        <v>142</v>
      </c>
      <c r="D11" s="117"/>
      <c r="E11" s="119"/>
    </row>
    <row r="12" spans="2:5" ht="18" customHeight="1" x14ac:dyDescent="0.25">
      <c r="B12" s="43" t="s">
        <v>63</v>
      </c>
      <c r="C12" s="48" t="s">
        <v>64</v>
      </c>
      <c r="D12" s="117"/>
      <c r="E12" s="120" t="e">
        <f>D12/#REF!</f>
        <v>#REF!</v>
      </c>
    </row>
    <row r="13" spans="2:5" ht="18" customHeight="1" x14ac:dyDescent="0.25">
      <c r="B13" s="43" t="s">
        <v>65</v>
      </c>
      <c r="C13" s="48" t="s">
        <v>66</v>
      </c>
      <c r="D13" s="121">
        <v>4000</v>
      </c>
      <c r="E13" s="118">
        <f>D13/D24</f>
        <v>4.7058823529411764E-2</v>
      </c>
    </row>
    <row r="14" spans="2:5" ht="18" customHeight="1" x14ac:dyDescent="0.25">
      <c r="B14" s="43" t="s">
        <v>65</v>
      </c>
      <c r="C14" s="48" t="s">
        <v>67</v>
      </c>
      <c r="D14" s="122"/>
      <c r="E14" s="120"/>
    </row>
    <row r="15" spans="2:5" ht="18" customHeight="1" x14ac:dyDescent="0.25">
      <c r="B15" s="43" t="s">
        <v>68</v>
      </c>
      <c r="C15" s="48" t="s">
        <v>143</v>
      </c>
      <c r="D15" s="121">
        <v>1500</v>
      </c>
      <c r="E15" s="118">
        <f>D15/D24</f>
        <v>1.7647058823529412E-2</v>
      </c>
    </row>
    <row r="16" spans="2:5" ht="18" customHeight="1" x14ac:dyDescent="0.25">
      <c r="B16" s="43" t="s">
        <v>71</v>
      </c>
      <c r="C16" s="48" t="s">
        <v>144</v>
      </c>
      <c r="D16" s="122"/>
      <c r="E16" s="120" t="e">
        <f>D16/#REF!</f>
        <v>#REF!</v>
      </c>
    </row>
    <row r="17" spans="2:5" ht="18" customHeight="1" x14ac:dyDescent="0.25">
      <c r="B17" s="44" t="s">
        <v>75</v>
      </c>
      <c r="C17" s="48" t="s">
        <v>76</v>
      </c>
      <c r="D17" s="31">
        <v>33500</v>
      </c>
      <c r="E17" s="66">
        <f>D17/D24</f>
        <v>0.39411764705882352</v>
      </c>
    </row>
    <row r="18" spans="2:5" ht="18" customHeight="1" x14ac:dyDescent="0.25">
      <c r="B18" s="45" t="s">
        <v>72</v>
      </c>
      <c r="C18" s="50" t="s">
        <v>4</v>
      </c>
      <c r="D18" s="33">
        <v>700</v>
      </c>
      <c r="E18" s="20">
        <f>D18/D24</f>
        <v>8.2352941176470594E-3</v>
      </c>
    </row>
    <row r="19" spans="2:5" ht="18" customHeight="1" x14ac:dyDescent="0.25">
      <c r="B19" s="46" t="s">
        <v>136</v>
      </c>
      <c r="C19" s="50" t="s">
        <v>5</v>
      </c>
      <c r="D19" s="121">
        <v>5200</v>
      </c>
      <c r="E19" s="118">
        <f>D19/D24</f>
        <v>6.1176470588235297E-2</v>
      </c>
    </row>
    <row r="20" spans="2:5" ht="18" customHeight="1" x14ac:dyDescent="0.25">
      <c r="B20" s="46" t="s">
        <v>136</v>
      </c>
      <c r="C20" s="50" t="s">
        <v>74</v>
      </c>
      <c r="D20" s="122"/>
      <c r="E20" s="120"/>
    </row>
    <row r="21" spans="2:5" ht="18" customHeight="1" x14ac:dyDescent="0.25">
      <c r="B21" s="47" t="s">
        <v>137</v>
      </c>
      <c r="C21" s="50" t="s">
        <v>79</v>
      </c>
      <c r="D21" s="34">
        <v>3000</v>
      </c>
      <c r="E21" s="20">
        <f>D21/D24</f>
        <v>3.5294117647058823E-2</v>
      </c>
    </row>
    <row r="22" spans="2:5" ht="18" customHeight="1" x14ac:dyDescent="0.25">
      <c r="B22" s="47" t="s">
        <v>137</v>
      </c>
      <c r="C22" s="50" t="s">
        <v>80</v>
      </c>
      <c r="D22" s="34">
        <v>800</v>
      </c>
      <c r="E22" s="20">
        <f>D22/D24</f>
        <v>9.4117647058823521E-3</v>
      </c>
    </row>
    <row r="23" spans="2:5" ht="18" customHeight="1" x14ac:dyDescent="0.25">
      <c r="B23" s="47" t="s">
        <v>137</v>
      </c>
      <c r="C23" s="50" t="s">
        <v>38</v>
      </c>
      <c r="D23" s="31">
        <v>1300</v>
      </c>
      <c r="E23" s="20">
        <f>D23/D24</f>
        <v>1.5294117647058824E-2</v>
      </c>
    </row>
    <row r="24" spans="2:5" ht="17.25" x14ac:dyDescent="0.25">
      <c r="B24" s="136" t="s">
        <v>6</v>
      </c>
      <c r="C24" s="136"/>
      <c r="D24" s="42">
        <f>SUM(D7:D23)</f>
        <v>85000</v>
      </c>
      <c r="E24" s="41">
        <f>E7+E8+E9+E13+E15+E17+E18+E19+E21+E22+E23</f>
        <v>0.99999999999999989</v>
      </c>
    </row>
    <row r="29" spans="2:5" x14ac:dyDescent="0.25">
      <c r="C29" s="135"/>
      <c r="D29" s="135"/>
      <c r="E29" s="135"/>
    </row>
    <row r="30" spans="2:5" x14ac:dyDescent="0.25">
      <c r="C30" s="135"/>
      <c r="D30" s="135"/>
      <c r="E30" s="135"/>
    </row>
    <row r="31" spans="2:5" x14ac:dyDescent="0.25">
      <c r="C31" s="135"/>
      <c r="D31" s="135"/>
      <c r="E31" s="135"/>
    </row>
  </sheetData>
  <mergeCells count="14">
    <mergeCell ref="C30:E30"/>
    <mergeCell ref="C31:E31"/>
    <mergeCell ref="D15:D16"/>
    <mergeCell ref="E15:E16"/>
    <mergeCell ref="D19:D20"/>
    <mergeCell ref="E19:E20"/>
    <mergeCell ref="B24:C24"/>
    <mergeCell ref="C29:E29"/>
    <mergeCell ref="B5:C6"/>
    <mergeCell ref="D5:E5"/>
    <mergeCell ref="D9:D12"/>
    <mergeCell ref="E9:E12"/>
    <mergeCell ref="D13:D14"/>
    <mergeCell ref="E13:E14"/>
  </mergeCells>
  <pageMargins left="0.19685039370078741" right="0.19685039370078741" top="0" bottom="0" header="0.11811023622047244" footer="0.1181102362204724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4101-B3EE-4BCD-A7D5-7734C7148306}">
  <sheetPr>
    <tabColor theme="0" tint="-4.9989318521683403E-2"/>
  </sheetPr>
  <dimension ref="B2:E28"/>
  <sheetViews>
    <sheetView view="pageBreakPreview" topLeftCell="A6" zoomScaleNormal="100" zoomScaleSheetLayoutView="100" workbookViewId="0">
      <selection activeCell="C20" sqref="C20"/>
    </sheetView>
  </sheetViews>
  <sheetFormatPr defaultColWidth="9.140625" defaultRowHeight="15" x14ac:dyDescent="0.25"/>
  <cols>
    <col min="1" max="1" width="3.7109375" style="1" customWidth="1"/>
    <col min="2" max="2" width="10.7109375" style="1" customWidth="1"/>
    <col min="3" max="3" width="52.7109375" style="1" customWidth="1"/>
    <col min="4" max="4" width="15.7109375" style="1" customWidth="1"/>
    <col min="5" max="5" width="10.7109375" style="1" customWidth="1"/>
    <col min="6" max="6" width="3.7109375" style="1" customWidth="1"/>
    <col min="7" max="15" width="1.7109375" style="1" customWidth="1"/>
    <col min="16" max="16" width="10.42578125" style="1" bestFit="1" customWidth="1"/>
    <col min="17" max="16384" width="9.140625" style="1"/>
  </cols>
  <sheetData>
    <row r="2" spans="2:5" ht="18" customHeight="1" x14ac:dyDescent="0.25">
      <c r="C2" s="16" t="s">
        <v>36</v>
      </c>
      <c r="E2" s="2" t="s">
        <v>166</v>
      </c>
    </row>
    <row r="3" spans="2:5" ht="18" customHeight="1" x14ac:dyDescent="0.25">
      <c r="C3" s="16" t="s">
        <v>164</v>
      </c>
      <c r="E3" s="67">
        <v>45022</v>
      </c>
    </row>
    <row r="4" spans="2:5" ht="9.9499999999999993" customHeight="1" x14ac:dyDescent="0.25"/>
    <row r="5" spans="2:5" ht="15" customHeight="1" x14ac:dyDescent="0.25">
      <c r="B5" s="110" t="s">
        <v>3</v>
      </c>
      <c r="C5" s="110"/>
      <c r="D5" s="113">
        <v>2023</v>
      </c>
      <c r="E5" s="113"/>
    </row>
    <row r="6" spans="2:5" ht="15" customHeight="1" x14ac:dyDescent="0.25">
      <c r="B6" s="110"/>
      <c r="C6" s="110"/>
      <c r="D6" s="39" t="s">
        <v>0</v>
      </c>
      <c r="E6" s="40" t="s">
        <v>81</v>
      </c>
    </row>
    <row r="7" spans="2:5" ht="18" customHeight="1" x14ac:dyDescent="0.25">
      <c r="B7" s="43" t="s">
        <v>57</v>
      </c>
      <c r="C7" s="48" t="s">
        <v>138</v>
      </c>
      <c r="D7" s="31">
        <v>3500</v>
      </c>
      <c r="E7" s="20">
        <f>D7/D24</f>
        <v>4.1176470588235294E-2</v>
      </c>
    </row>
    <row r="8" spans="2:5" ht="18" customHeight="1" x14ac:dyDescent="0.25">
      <c r="B8" s="43" t="s">
        <v>57</v>
      </c>
      <c r="C8" s="49" t="s">
        <v>139</v>
      </c>
      <c r="D8" s="31">
        <v>4000</v>
      </c>
      <c r="E8" s="20">
        <f>D8/D24</f>
        <v>4.7058823529411764E-2</v>
      </c>
    </row>
    <row r="9" spans="2:5" ht="18" customHeight="1" x14ac:dyDescent="0.25">
      <c r="B9" s="43" t="s">
        <v>60</v>
      </c>
      <c r="C9" s="48" t="s">
        <v>140</v>
      </c>
      <c r="D9" s="117">
        <v>27500</v>
      </c>
      <c r="E9" s="118">
        <f>D9/D24</f>
        <v>0.3235294117647059</v>
      </c>
    </row>
    <row r="10" spans="2:5" ht="18" customHeight="1" x14ac:dyDescent="0.25">
      <c r="B10" s="43" t="s">
        <v>95</v>
      </c>
      <c r="C10" s="48" t="s">
        <v>141</v>
      </c>
      <c r="D10" s="117"/>
      <c r="E10" s="119"/>
    </row>
    <row r="11" spans="2:5" ht="18" customHeight="1" x14ac:dyDescent="0.25">
      <c r="B11" s="43" t="s">
        <v>63</v>
      </c>
      <c r="C11" s="49" t="s">
        <v>142</v>
      </c>
      <c r="D11" s="117"/>
      <c r="E11" s="119"/>
    </row>
    <row r="12" spans="2:5" ht="18" customHeight="1" x14ac:dyDescent="0.25">
      <c r="B12" s="43" t="s">
        <v>63</v>
      </c>
      <c r="C12" s="48" t="s">
        <v>64</v>
      </c>
      <c r="D12" s="117"/>
      <c r="E12" s="120" t="e">
        <f>D12/#REF!</f>
        <v>#REF!</v>
      </c>
    </row>
    <row r="13" spans="2:5" ht="18" customHeight="1" x14ac:dyDescent="0.25">
      <c r="B13" s="43" t="s">
        <v>65</v>
      </c>
      <c r="C13" s="48" t="s">
        <v>66</v>
      </c>
      <c r="D13" s="121">
        <v>4000</v>
      </c>
      <c r="E13" s="118">
        <f>D13/D24</f>
        <v>4.7058823529411764E-2</v>
      </c>
    </row>
    <row r="14" spans="2:5" ht="18" customHeight="1" x14ac:dyDescent="0.25">
      <c r="B14" s="43" t="s">
        <v>65</v>
      </c>
      <c r="C14" s="48" t="s">
        <v>67</v>
      </c>
      <c r="D14" s="122"/>
      <c r="E14" s="120"/>
    </row>
    <row r="15" spans="2:5" ht="18" customHeight="1" x14ac:dyDescent="0.25">
      <c r="B15" s="43" t="s">
        <v>68</v>
      </c>
      <c r="C15" s="48" t="s">
        <v>143</v>
      </c>
      <c r="D15" s="121">
        <v>1500</v>
      </c>
      <c r="E15" s="118">
        <f>D15/D24</f>
        <v>1.7647058823529412E-2</v>
      </c>
    </row>
    <row r="16" spans="2:5" ht="18" customHeight="1" x14ac:dyDescent="0.25">
      <c r="B16" s="43" t="s">
        <v>71</v>
      </c>
      <c r="C16" s="48" t="s">
        <v>144</v>
      </c>
      <c r="D16" s="122"/>
      <c r="E16" s="120" t="e">
        <f>D16/#REF!</f>
        <v>#REF!</v>
      </c>
    </row>
    <row r="17" spans="2:5" ht="18" customHeight="1" x14ac:dyDescent="0.25">
      <c r="B17" s="44" t="s">
        <v>75</v>
      </c>
      <c r="C17" s="48" t="s">
        <v>76</v>
      </c>
      <c r="D17" s="31">
        <v>33500</v>
      </c>
      <c r="E17" s="66">
        <f>D17/D24</f>
        <v>0.39411764705882352</v>
      </c>
    </row>
    <row r="18" spans="2:5" ht="18" customHeight="1" x14ac:dyDescent="0.25">
      <c r="B18" s="45" t="s">
        <v>72</v>
      </c>
      <c r="C18" s="50" t="s">
        <v>4</v>
      </c>
      <c r="D18" s="33">
        <v>700</v>
      </c>
      <c r="E18" s="20">
        <f>D18/D24</f>
        <v>8.2352941176470594E-3</v>
      </c>
    </row>
    <row r="19" spans="2:5" ht="18" customHeight="1" x14ac:dyDescent="0.25">
      <c r="B19" s="46" t="s">
        <v>136</v>
      </c>
      <c r="C19" s="50" t="s">
        <v>5</v>
      </c>
      <c r="D19" s="121">
        <v>5200</v>
      </c>
      <c r="E19" s="118">
        <f>D19/D24</f>
        <v>6.1176470588235297E-2</v>
      </c>
    </row>
    <row r="20" spans="2:5" ht="18" customHeight="1" x14ac:dyDescent="0.25">
      <c r="B20" s="46" t="s">
        <v>136</v>
      </c>
      <c r="C20" s="50" t="s">
        <v>74</v>
      </c>
      <c r="D20" s="122"/>
      <c r="E20" s="120"/>
    </row>
    <row r="21" spans="2:5" ht="18" customHeight="1" x14ac:dyDescent="0.25">
      <c r="B21" s="47" t="s">
        <v>137</v>
      </c>
      <c r="C21" s="50" t="s">
        <v>79</v>
      </c>
      <c r="D21" s="34">
        <v>3000</v>
      </c>
      <c r="E21" s="20">
        <f>D21/D24</f>
        <v>3.5294117647058823E-2</v>
      </c>
    </row>
    <row r="22" spans="2:5" ht="18" customHeight="1" x14ac:dyDescent="0.25">
      <c r="B22" s="47" t="s">
        <v>137</v>
      </c>
      <c r="C22" s="50" t="s">
        <v>80</v>
      </c>
      <c r="D22" s="34">
        <v>800</v>
      </c>
      <c r="E22" s="20">
        <f>D22/D24</f>
        <v>9.4117647058823521E-3</v>
      </c>
    </row>
    <row r="23" spans="2:5" ht="18" customHeight="1" x14ac:dyDescent="0.25">
      <c r="B23" s="47" t="s">
        <v>137</v>
      </c>
      <c r="C23" s="50" t="s">
        <v>38</v>
      </c>
      <c r="D23" s="31">
        <v>1300</v>
      </c>
      <c r="E23" s="20">
        <f>D23/D24</f>
        <v>1.5294117647058824E-2</v>
      </c>
    </row>
    <row r="24" spans="2:5" ht="17.25" x14ac:dyDescent="0.25">
      <c r="B24" s="136" t="s">
        <v>6</v>
      </c>
      <c r="C24" s="136"/>
      <c r="D24" s="42">
        <f>SUM(D7:D23)</f>
        <v>85000</v>
      </c>
      <c r="E24" s="41">
        <f>E7+E8+E9+E13+E15+E17+E18+E19+E21+E22+E23</f>
        <v>0.99999999999999989</v>
      </c>
    </row>
    <row r="26" spans="2:5" ht="15.75" x14ac:dyDescent="0.25">
      <c r="B26" s="107" t="s">
        <v>165</v>
      </c>
      <c r="C26" s="107"/>
    </row>
    <row r="27" spans="2:5" x14ac:dyDescent="0.25">
      <c r="B27" s="137" t="s">
        <v>173</v>
      </c>
      <c r="C27" s="137"/>
      <c r="D27" s="137"/>
      <c r="E27" s="137"/>
    </row>
    <row r="28" spans="2:5" x14ac:dyDescent="0.25">
      <c r="B28" s="137"/>
      <c r="C28" s="137"/>
      <c r="D28" s="137"/>
      <c r="E28" s="137"/>
    </row>
  </sheetData>
  <mergeCells count="13">
    <mergeCell ref="B5:C6"/>
    <mergeCell ref="D5:E5"/>
    <mergeCell ref="D9:D12"/>
    <mergeCell ref="E9:E12"/>
    <mergeCell ref="D13:D14"/>
    <mergeCell ref="E13:E14"/>
    <mergeCell ref="B26:C26"/>
    <mergeCell ref="B27:E28"/>
    <mergeCell ref="D15:D16"/>
    <mergeCell ref="E15:E16"/>
    <mergeCell ref="D19:D20"/>
    <mergeCell ref="E19:E20"/>
    <mergeCell ref="B24:C24"/>
  </mergeCells>
  <pageMargins left="0.19685039370078741" right="0.19685039370078741" top="0" bottom="0" header="0.11811023622047244" footer="0.1181102362204724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43682-A177-488D-AEBC-1D1F7712C0D0}">
  <sheetPr>
    <tabColor rgb="FFF0FFF0"/>
  </sheetPr>
  <dimension ref="B2:F50"/>
  <sheetViews>
    <sheetView view="pageBreakPreview" topLeftCell="A4" zoomScaleNormal="100" zoomScaleSheetLayoutView="100" workbookViewId="0">
      <selection activeCell="A19" sqref="A19:XFD19"/>
    </sheetView>
  </sheetViews>
  <sheetFormatPr defaultColWidth="9.140625" defaultRowHeight="15" x14ac:dyDescent="0.25"/>
  <cols>
    <col min="1" max="1" width="2.7109375" style="1" customWidth="1"/>
    <col min="2" max="2" width="8.7109375" style="1" customWidth="1"/>
    <col min="3" max="3" width="56.7109375" style="1" customWidth="1"/>
    <col min="4" max="4" width="8.7109375" style="1" customWidth="1"/>
    <col min="5" max="5" width="15.7109375" style="1" customWidth="1"/>
    <col min="6" max="6" width="8.7109375" style="1" customWidth="1"/>
    <col min="7" max="14" width="1.7109375" style="1" customWidth="1"/>
    <col min="15" max="15" width="10.42578125" style="1" bestFit="1" customWidth="1"/>
    <col min="16" max="16384" width="9.140625" style="1"/>
  </cols>
  <sheetData>
    <row r="2" spans="2:6" ht="18" customHeight="1" x14ac:dyDescent="0.25">
      <c r="C2" s="16" t="s">
        <v>36</v>
      </c>
      <c r="D2" s="16"/>
      <c r="E2" s="108" t="s">
        <v>166</v>
      </c>
      <c r="F2" s="108"/>
    </row>
    <row r="3" spans="2:6" ht="18" customHeight="1" x14ac:dyDescent="0.25">
      <c r="C3" s="16" t="s">
        <v>174</v>
      </c>
      <c r="D3" s="16"/>
      <c r="E3" s="143">
        <v>45388</v>
      </c>
      <c r="F3" s="143"/>
    </row>
    <row r="4" spans="2:6" ht="9.9499999999999993" customHeight="1" x14ac:dyDescent="0.25"/>
    <row r="5" spans="2:6" ht="15" customHeight="1" x14ac:dyDescent="0.25">
      <c r="B5" s="110" t="s">
        <v>3</v>
      </c>
      <c r="C5" s="110"/>
      <c r="D5" s="111" t="s">
        <v>175</v>
      </c>
      <c r="E5" s="113">
        <v>2024</v>
      </c>
      <c r="F5" s="113"/>
    </row>
    <row r="6" spans="2:6" x14ac:dyDescent="0.25">
      <c r="B6" s="110"/>
      <c r="C6" s="110"/>
      <c r="D6" s="112"/>
      <c r="E6" s="39" t="s">
        <v>0</v>
      </c>
      <c r="F6" s="40" t="s">
        <v>81</v>
      </c>
    </row>
    <row r="7" spans="2:6" ht="18" customHeight="1" x14ac:dyDescent="0.25">
      <c r="B7" s="43" t="s">
        <v>60</v>
      </c>
      <c r="C7" s="48" t="s">
        <v>140</v>
      </c>
      <c r="D7" s="114">
        <v>1118006</v>
      </c>
      <c r="E7" s="117">
        <v>27500</v>
      </c>
      <c r="F7" s="118">
        <f>E7/E20</f>
        <v>0.35483870967741937</v>
      </c>
    </row>
    <row r="8" spans="2:6" ht="18" customHeight="1" x14ac:dyDescent="0.25">
      <c r="B8" s="43" t="s">
        <v>95</v>
      </c>
      <c r="C8" s="48" t="s">
        <v>141</v>
      </c>
      <c r="D8" s="115"/>
      <c r="E8" s="117"/>
      <c r="F8" s="119"/>
    </row>
    <row r="9" spans="2:6" ht="18" customHeight="1" x14ac:dyDescent="0.25">
      <c r="B9" s="43" t="s">
        <v>63</v>
      </c>
      <c r="C9" s="49" t="s">
        <v>180</v>
      </c>
      <c r="D9" s="115"/>
      <c r="E9" s="117"/>
      <c r="F9" s="120"/>
    </row>
    <row r="10" spans="2:6" ht="18" customHeight="1" x14ac:dyDescent="0.25">
      <c r="B10" s="43" t="s">
        <v>185</v>
      </c>
      <c r="C10" s="48" t="s">
        <v>181</v>
      </c>
      <c r="D10" s="115"/>
      <c r="E10" s="33">
        <v>4000</v>
      </c>
      <c r="F10" s="72">
        <f>E10/E20</f>
        <v>5.1612903225806452E-2</v>
      </c>
    </row>
    <row r="11" spans="2:6" ht="18" customHeight="1" x14ac:dyDescent="0.25">
      <c r="B11" s="43" t="s">
        <v>68</v>
      </c>
      <c r="C11" s="48" t="s">
        <v>143</v>
      </c>
      <c r="D11" s="115"/>
      <c r="E11" s="121">
        <v>1500</v>
      </c>
      <c r="F11" s="118">
        <f>E11/E20</f>
        <v>1.935483870967742E-2</v>
      </c>
    </row>
    <row r="12" spans="2:6" ht="18" customHeight="1" x14ac:dyDescent="0.25">
      <c r="B12" s="43" t="s">
        <v>71</v>
      </c>
      <c r="C12" s="48" t="s">
        <v>144</v>
      </c>
      <c r="D12" s="115"/>
      <c r="E12" s="122"/>
      <c r="F12" s="120"/>
    </row>
    <row r="13" spans="2:6" ht="18" customHeight="1" x14ac:dyDescent="0.25">
      <c r="B13" s="44" t="s">
        <v>110</v>
      </c>
      <c r="C13" s="48" t="s">
        <v>76</v>
      </c>
      <c r="D13" s="115"/>
      <c r="E13" s="31">
        <v>33500</v>
      </c>
      <c r="F13" s="66">
        <f>E13/E20</f>
        <v>0.43225806451612903</v>
      </c>
    </row>
    <row r="14" spans="2:6" ht="18" customHeight="1" x14ac:dyDescent="0.25">
      <c r="B14" s="45" t="s">
        <v>72</v>
      </c>
      <c r="C14" s="50" t="s">
        <v>4</v>
      </c>
      <c r="D14" s="115"/>
      <c r="E14" s="33">
        <v>700</v>
      </c>
      <c r="F14" s="20">
        <f>E14/E20</f>
        <v>9.0322580645161299E-3</v>
      </c>
    </row>
    <row r="15" spans="2:6" ht="18" customHeight="1" x14ac:dyDescent="0.25">
      <c r="B15" s="46" t="s">
        <v>136</v>
      </c>
      <c r="C15" s="50" t="s">
        <v>5</v>
      </c>
      <c r="D15" s="115"/>
      <c r="E15" s="121">
        <v>5200</v>
      </c>
      <c r="F15" s="118">
        <f>E15/E20</f>
        <v>6.7096774193548384E-2</v>
      </c>
    </row>
    <row r="16" spans="2:6" ht="18" customHeight="1" x14ac:dyDescent="0.25">
      <c r="B16" s="46" t="s">
        <v>136</v>
      </c>
      <c r="C16" s="50" t="s">
        <v>74</v>
      </c>
      <c r="D16" s="115"/>
      <c r="E16" s="122"/>
      <c r="F16" s="120"/>
    </row>
    <row r="17" spans="2:6" ht="18" customHeight="1" x14ac:dyDescent="0.25">
      <c r="B17" s="47" t="s">
        <v>137</v>
      </c>
      <c r="C17" s="50" t="s">
        <v>79</v>
      </c>
      <c r="D17" s="115"/>
      <c r="E17" s="34">
        <v>3000</v>
      </c>
      <c r="F17" s="20">
        <f>E17/E20</f>
        <v>3.870967741935484E-2</v>
      </c>
    </row>
    <row r="18" spans="2:6" ht="18" customHeight="1" x14ac:dyDescent="0.25">
      <c r="B18" s="47" t="s">
        <v>137</v>
      </c>
      <c r="C18" s="50" t="s">
        <v>80</v>
      </c>
      <c r="D18" s="115"/>
      <c r="E18" s="34">
        <v>800</v>
      </c>
      <c r="F18" s="20">
        <f>E18/E20</f>
        <v>1.032258064516129E-2</v>
      </c>
    </row>
    <row r="19" spans="2:6" ht="18" customHeight="1" x14ac:dyDescent="0.25">
      <c r="B19" s="75" t="s">
        <v>137</v>
      </c>
      <c r="C19" s="74" t="s">
        <v>38</v>
      </c>
      <c r="D19" s="116"/>
      <c r="E19" s="31">
        <v>1300</v>
      </c>
      <c r="F19" s="20">
        <f>E19/E20</f>
        <v>1.6774193548387096E-2</v>
      </c>
    </row>
    <row r="20" spans="2:6" ht="17.25" x14ac:dyDescent="0.25">
      <c r="B20" s="123" t="s">
        <v>176</v>
      </c>
      <c r="C20" s="124"/>
      <c r="D20" s="125"/>
      <c r="E20" s="76">
        <f>SUM(E7:E19)</f>
        <v>77500</v>
      </c>
      <c r="F20" s="41">
        <f>SUM(F7:F19)</f>
        <v>1.0000000000000002</v>
      </c>
    </row>
    <row r="21" spans="2:6" ht="15.75" x14ac:dyDescent="0.25">
      <c r="B21" s="81" t="s">
        <v>57</v>
      </c>
      <c r="C21" s="48" t="s">
        <v>179</v>
      </c>
      <c r="D21" s="82">
        <v>1118006</v>
      </c>
      <c r="E21" s="31">
        <v>7500</v>
      </c>
      <c r="F21" s="83">
        <f>E21/E24</f>
        <v>5.7355131872601616E-3</v>
      </c>
    </row>
    <row r="22" spans="2:6" ht="15.75" x14ac:dyDescent="0.25">
      <c r="B22" s="44" t="s">
        <v>110</v>
      </c>
      <c r="C22" s="48" t="s">
        <v>182</v>
      </c>
      <c r="D22" s="82">
        <v>1118005</v>
      </c>
      <c r="E22" s="31">
        <v>55000</v>
      </c>
      <c r="F22" s="83">
        <f>E22/E24</f>
        <v>4.2060430039907851E-2</v>
      </c>
    </row>
    <row r="23" spans="2:6" ht="15.75" x14ac:dyDescent="0.25">
      <c r="B23" s="44" t="s">
        <v>110</v>
      </c>
      <c r="C23" s="48" t="s">
        <v>190</v>
      </c>
      <c r="D23" s="82">
        <v>1118019</v>
      </c>
      <c r="E23" s="31">
        <v>1245142.3600000001</v>
      </c>
      <c r="F23" s="83">
        <f>E23/E24</f>
        <v>0.95220405677283204</v>
      </c>
    </row>
    <row r="24" spans="2:6" ht="17.25" x14ac:dyDescent="0.25">
      <c r="B24" s="126" t="s">
        <v>183</v>
      </c>
      <c r="C24" s="127"/>
      <c r="D24" s="128"/>
      <c r="E24" s="84">
        <f>SUM(E21:E23)</f>
        <v>1307642.3600000001</v>
      </c>
      <c r="F24" s="85">
        <f>SUM(F21:F23)</f>
        <v>1</v>
      </c>
    </row>
    <row r="25" spans="2:6" ht="17.25" x14ac:dyDescent="0.25">
      <c r="B25" s="126" t="s">
        <v>184</v>
      </c>
      <c r="C25" s="127"/>
      <c r="D25" s="128"/>
      <c r="E25" s="84">
        <f>E20+E24</f>
        <v>1385142.36</v>
      </c>
      <c r="F25" s="86"/>
    </row>
    <row r="27" spans="2:6" ht="15.75" x14ac:dyDescent="0.25">
      <c r="B27" s="107" t="s">
        <v>177</v>
      </c>
      <c r="C27" s="107"/>
      <c r="D27" s="73"/>
    </row>
    <row r="28" spans="2:6" x14ac:dyDescent="0.25">
      <c r="B28" s="2">
        <v>1</v>
      </c>
      <c r="C28" s="137" t="s">
        <v>178</v>
      </c>
      <c r="D28" s="137"/>
      <c r="E28" s="137"/>
      <c r="F28" s="137"/>
    </row>
    <row r="29" spans="2:6" ht="15.75" x14ac:dyDescent="0.25">
      <c r="B29" s="73"/>
      <c r="C29" s="137"/>
      <c r="D29" s="137"/>
      <c r="E29" s="137"/>
      <c r="F29" s="137"/>
    </row>
    <row r="30" spans="2:6" ht="15.75" x14ac:dyDescent="0.25">
      <c r="B30" s="73">
        <v>2</v>
      </c>
      <c r="C30" s="141" t="s">
        <v>217</v>
      </c>
      <c r="D30" s="141"/>
      <c r="E30" s="141"/>
      <c r="F30" s="141"/>
    </row>
    <row r="31" spans="2:6" ht="15.75" x14ac:dyDescent="0.25">
      <c r="B31" s="73"/>
      <c r="C31" s="141"/>
      <c r="D31" s="141"/>
      <c r="E31" s="141"/>
      <c r="F31" s="141"/>
    </row>
    <row r="32" spans="2:6" ht="15.75" x14ac:dyDescent="0.25">
      <c r="B32" s="73"/>
      <c r="C32" s="141"/>
      <c r="D32" s="141"/>
      <c r="E32" s="141"/>
      <c r="F32" s="141"/>
    </row>
    <row r="33" spans="2:6" ht="15.75" x14ac:dyDescent="0.25">
      <c r="B33" s="73">
        <v>3</v>
      </c>
      <c r="C33" s="142" t="s">
        <v>186</v>
      </c>
      <c r="D33" s="142"/>
      <c r="E33" s="142"/>
      <c r="F33" s="142"/>
    </row>
    <row r="34" spans="2:6" ht="15.75" x14ac:dyDescent="0.25">
      <c r="B34" s="73"/>
      <c r="C34" s="139" t="s">
        <v>215</v>
      </c>
      <c r="D34" s="139"/>
      <c r="E34" s="139"/>
      <c r="F34" s="139"/>
    </row>
    <row r="35" spans="2:6" ht="15.75" x14ac:dyDescent="0.25">
      <c r="B35" s="73"/>
      <c r="C35" s="139" t="s">
        <v>216</v>
      </c>
      <c r="D35" s="139"/>
      <c r="E35" s="139"/>
      <c r="F35" s="139"/>
    </row>
    <row r="36" spans="2:6" ht="15.75" x14ac:dyDescent="0.25">
      <c r="B36" s="73"/>
      <c r="C36" s="142" t="s">
        <v>187</v>
      </c>
      <c r="D36" s="142"/>
      <c r="E36" s="142"/>
      <c r="F36" s="142"/>
    </row>
    <row r="37" spans="2:6" ht="9.9499999999999993" customHeight="1" x14ac:dyDescent="0.25">
      <c r="B37" s="73"/>
      <c r="C37" s="73"/>
      <c r="D37" s="73"/>
    </row>
    <row r="38" spans="2:6" ht="15.75" x14ac:dyDescent="0.25">
      <c r="B38" s="107" t="s">
        <v>188</v>
      </c>
      <c r="C38" s="107"/>
    </row>
    <row r="39" spans="2:6" x14ac:dyDescent="0.25">
      <c r="B39" s="2">
        <v>1</v>
      </c>
      <c r="C39" s="142" t="s">
        <v>189</v>
      </c>
      <c r="D39" s="142"/>
      <c r="E39" s="142"/>
      <c r="F39" s="142"/>
    </row>
    <row r="40" spans="2:6" x14ac:dyDescent="0.25">
      <c r="C40" s="139" t="s">
        <v>208</v>
      </c>
      <c r="D40" s="139"/>
      <c r="E40" s="139"/>
      <c r="F40" s="139"/>
    </row>
    <row r="41" spans="2:6" x14ac:dyDescent="0.25">
      <c r="C41" s="77" t="s">
        <v>209</v>
      </c>
      <c r="D41" s="77"/>
      <c r="E41" s="77"/>
      <c r="F41" s="77"/>
    </row>
    <row r="42" spans="2:6" x14ac:dyDescent="0.25">
      <c r="C42" s="139" t="s">
        <v>210</v>
      </c>
      <c r="D42" s="139"/>
      <c r="E42" s="139"/>
      <c r="F42" s="139"/>
    </row>
    <row r="43" spans="2:6" x14ac:dyDescent="0.25">
      <c r="C43" s="139" t="s">
        <v>211</v>
      </c>
      <c r="D43" s="139"/>
      <c r="E43" s="139"/>
      <c r="F43" s="139"/>
    </row>
    <row r="44" spans="2:6" x14ac:dyDescent="0.25">
      <c r="C44" s="140" t="s">
        <v>213</v>
      </c>
      <c r="D44" s="140"/>
      <c r="E44" s="140"/>
      <c r="F44" s="140"/>
    </row>
    <row r="45" spans="2:6" ht="15" customHeight="1" x14ac:dyDescent="0.25">
      <c r="C45" s="141" t="s">
        <v>212</v>
      </c>
      <c r="D45" s="141"/>
      <c r="E45" s="141"/>
      <c r="F45" s="141"/>
    </row>
    <row r="46" spans="2:6" x14ac:dyDescent="0.25">
      <c r="C46" s="141"/>
      <c r="D46" s="141"/>
      <c r="E46" s="141"/>
      <c r="F46" s="141"/>
    </row>
    <row r="47" spans="2:6" x14ac:dyDescent="0.25">
      <c r="B47" s="2">
        <v>2</v>
      </c>
      <c r="C47" s="138" t="s">
        <v>214</v>
      </c>
      <c r="D47" s="138"/>
      <c r="E47" s="138"/>
      <c r="F47" s="138"/>
    </row>
    <row r="48" spans="2:6" x14ac:dyDescent="0.25">
      <c r="B48" s="2"/>
      <c r="C48" s="138"/>
      <c r="D48" s="138"/>
      <c r="E48" s="138"/>
      <c r="F48" s="138"/>
    </row>
    <row r="49" spans="2:6" x14ac:dyDescent="0.25">
      <c r="B49" s="2"/>
      <c r="C49" s="138"/>
      <c r="D49" s="138"/>
      <c r="E49" s="138"/>
      <c r="F49" s="138"/>
    </row>
    <row r="50" spans="2:6" x14ac:dyDescent="0.25">
      <c r="C50" s="138"/>
      <c r="D50" s="138"/>
      <c r="E50" s="138"/>
      <c r="F50" s="138"/>
    </row>
  </sheetData>
  <mergeCells count="30">
    <mergeCell ref="E2:F2"/>
    <mergeCell ref="E3:F3"/>
    <mergeCell ref="D5:D6"/>
    <mergeCell ref="B20:D20"/>
    <mergeCell ref="D7:D19"/>
    <mergeCell ref="E11:E12"/>
    <mergeCell ref="F11:F12"/>
    <mergeCell ref="E15:E16"/>
    <mergeCell ref="F15:F16"/>
    <mergeCell ref="B5:C6"/>
    <mergeCell ref="E5:F5"/>
    <mergeCell ref="E7:E9"/>
    <mergeCell ref="F7:F9"/>
    <mergeCell ref="C39:F39"/>
    <mergeCell ref="C28:F29"/>
    <mergeCell ref="B24:D24"/>
    <mergeCell ref="B25:D25"/>
    <mergeCell ref="C30:F32"/>
    <mergeCell ref="C33:F33"/>
    <mergeCell ref="B27:C27"/>
    <mergeCell ref="C34:F34"/>
    <mergeCell ref="C35:F35"/>
    <mergeCell ref="C36:F36"/>
    <mergeCell ref="B38:C38"/>
    <mergeCell ref="C47:F50"/>
    <mergeCell ref="C40:F40"/>
    <mergeCell ref="C42:F42"/>
    <mergeCell ref="C43:F43"/>
    <mergeCell ref="C44:F44"/>
    <mergeCell ref="C45:F46"/>
  </mergeCells>
  <printOptions horizontalCentered="1"/>
  <pageMargins left="0.19685039370078741" right="0.19685039370078741" top="0" bottom="0" header="0.11811023622047245" footer="0.11811023622047245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07E5-DF49-4ACF-9F83-4A4E7338F8FA}">
  <sheetPr>
    <tabColor rgb="FFFFC000"/>
  </sheetPr>
  <dimension ref="B1:F57"/>
  <sheetViews>
    <sheetView view="pageBreakPreview" zoomScaleNormal="100" zoomScaleSheetLayoutView="100" workbookViewId="0">
      <selection activeCell="J31" sqref="J31"/>
    </sheetView>
  </sheetViews>
  <sheetFormatPr defaultColWidth="9.140625" defaultRowHeight="15" x14ac:dyDescent="0.25"/>
  <cols>
    <col min="1" max="1" width="2.7109375" style="1" customWidth="1"/>
    <col min="2" max="2" width="8.7109375" style="1" customWidth="1"/>
    <col min="3" max="3" width="56.7109375" style="1" customWidth="1"/>
    <col min="4" max="4" width="8.7109375" style="1" customWidth="1"/>
    <col min="5" max="5" width="15.7109375" style="1" customWidth="1"/>
    <col min="6" max="6" width="8.7109375" style="1" customWidth="1"/>
    <col min="7" max="9" width="1.7109375" style="1" customWidth="1"/>
    <col min="10" max="16384" width="9.140625" style="1"/>
  </cols>
  <sheetData>
    <row r="1" spans="2:6" x14ac:dyDescent="0.25">
      <c r="C1" s="100">
        <f>1307642.36/1385142.36</f>
        <v>0.94404907232784363</v>
      </c>
    </row>
    <row r="2" spans="2:6" ht="18" customHeight="1" x14ac:dyDescent="0.25">
      <c r="C2" s="16" t="s">
        <v>36</v>
      </c>
      <c r="D2" s="16"/>
      <c r="E2" s="108" t="s">
        <v>166</v>
      </c>
      <c r="F2" s="108"/>
    </row>
    <row r="3" spans="2:6" ht="18" customHeight="1" x14ac:dyDescent="0.25">
      <c r="C3" s="16" t="s">
        <v>218</v>
      </c>
      <c r="D3" s="16"/>
      <c r="E3" s="143" t="s">
        <v>318</v>
      </c>
      <c r="F3" s="143"/>
    </row>
    <row r="4" spans="2:6" ht="9.9499999999999993" customHeight="1" x14ac:dyDescent="0.25"/>
    <row r="5" spans="2:6" ht="15" customHeight="1" x14ac:dyDescent="0.25">
      <c r="B5" s="110" t="s">
        <v>3</v>
      </c>
      <c r="C5" s="110"/>
      <c r="D5" s="111" t="s">
        <v>175</v>
      </c>
      <c r="E5" s="113">
        <v>2025</v>
      </c>
      <c r="F5" s="113"/>
    </row>
    <row r="6" spans="2:6" x14ac:dyDescent="0.25">
      <c r="B6" s="110"/>
      <c r="C6" s="110"/>
      <c r="D6" s="112"/>
      <c r="E6" s="39" t="s">
        <v>0</v>
      </c>
      <c r="F6" s="40" t="s">
        <v>81</v>
      </c>
    </row>
    <row r="7" spans="2:6" ht="18" customHeight="1" x14ac:dyDescent="0.25">
      <c r="B7" s="43" t="s">
        <v>220</v>
      </c>
      <c r="C7" s="48" t="s">
        <v>140</v>
      </c>
      <c r="D7" s="114">
        <v>1118006</v>
      </c>
      <c r="E7" s="117">
        <v>32000</v>
      </c>
      <c r="F7" s="118">
        <f>E7/E21</f>
        <v>0.38787878787878788</v>
      </c>
    </row>
    <row r="8" spans="2:6" ht="18" customHeight="1" x14ac:dyDescent="0.25">
      <c r="B8" s="43" t="s">
        <v>221</v>
      </c>
      <c r="C8" s="48" t="s">
        <v>141</v>
      </c>
      <c r="D8" s="115"/>
      <c r="E8" s="117"/>
      <c r="F8" s="119"/>
    </row>
    <row r="9" spans="2:6" ht="18" customHeight="1" x14ac:dyDescent="0.25">
      <c r="B9" s="43" t="s">
        <v>222</v>
      </c>
      <c r="C9" s="49" t="s">
        <v>180</v>
      </c>
      <c r="D9" s="115"/>
      <c r="E9" s="117"/>
      <c r="F9" s="120"/>
    </row>
    <row r="10" spans="2:6" ht="18" customHeight="1" x14ac:dyDescent="0.25">
      <c r="B10" s="43" t="s">
        <v>185</v>
      </c>
      <c r="C10" s="48" t="s">
        <v>181</v>
      </c>
      <c r="D10" s="115"/>
      <c r="E10" s="33">
        <v>4500</v>
      </c>
      <c r="F10" s="72">
        <f>E10/E21</f>
        <v>5.4545454545454543E-2</v>
      </c>
    </row>
    <row r="11" spans="2:6" ht="18" customHeight="1" x14ac:dyDescent="0.25">
      <c r="B11" s="43" t="s">
        <v>68</v>
      </c>
      <c r="C11" s="48" t="s">
        <v>143</v>
      </c>
      <c r="D11" s="115"/>
      <c r="E11" s="121">
        <v>1500</v>
      </c>
      <c r="F11" s="118">
        <f>E11/E21</f>
        <v>1.8181818181818181E-2</v>
      </c>
    </row>
    <row r="12" spans="2:6" ht="18" customHeight="1" x14ac:dyDescent="0.25">
      <c r="B12" s="43" t="s">
        <v>71</v>
      </c>
      <c r="C12" s="48" t="s">
        <v>144</v>
      </c>
      <c r="D12" s="115"/>
      <c r="E12" s="122"/>
      <c r="F12" s="120"/>
    </row>
    <row r="13" spans="2:6" ht="18" customHeight="1" x14ac:dyDescent="0.25">
      <c r="B13" s="44" t="s">
        <v>110</v>
      </c>
      <c r="C13" s="48" t="s">
        <v>76</v>
      </c>
      <c r="D13" s="115"/>
      <c r="E13" s="31">
        <v>33500</v>
      </c>
      <c r="F13" s="66">
        <f>E13/E21</f>
        <v>0.40606060606060607</v>
      </c>
    </row>
    <row r="14" spans="2:6" ht="18" customHeight="1" x14ac:dyDescent="0.25">
      <c r="B14" s="45" t="s">
        <v>72</v>
      </c>
      <c r="C14" s="50" t="s">
        <v>4</v>
      </c>
      <c r="D14" s="115"/>
      <c r="E14" s="33">
        <v>700</v>
      </c>
      <c r="F14" s="20">
        <f>E14/E21</f>
        <v>8.4848484848484857E-3</v>
      </c>
    </row>
    <row r="15" spans="2:6" ht="18" customHeight="1" x14ac:dyDescent="0.25">
      <c r="B15" s="46" t="s">
        <v>136</v>
      </c>
      <c r="C15" s="50" t="s">
        <v>5</v>
      </c>
      <c r="D15" s="115"/>
      <c r="E15" s="121">
        <v>5200</v>
      </c>
      <c r="F15" s="118">
        <f>E15/E21</f>
        <v>6.3030303030303034E-2</v>
      </c>
    </row>
    <row r="16" spans="2:6" ht="18" customHeight="1" x14ac:dyDescent="0.25">
      <c r="B16" s="46" t="s">
        <v>136</v>
      </c>
      <c r="C16" s="50" t="s">
        <v>74</v>
      </c>
      <c r="D16" s="115"/>
      <c r="E16" s="122"/>
      <c r="F16" s="120"/>
    </row>
    <row r="17" spans="2:6" ht="18" customHeight="1" x14ac:dyDescent="0.25">
      <c r="B17" s="47" t="s">
        <v>137</v>
      </c>
      <c r="C17" s="50" t="s">
        <v>313</v>
      </c>
      <c r="D17" s="115"/>
      <c r="E17" s="34">
        <v>3000</v>
      </c>
      <c r="F17" s="20">
        <f>E17/E21</f>
        <v>3.6363636363636362E-2</v>
      </c>
    </row>
    <row r="18" spans="2:6" ht="18" customHeight="1" x14ac:dyDescent="0.25">
      <c r="B18" s="47" t="s">
        <v>137</v>
      </c>
      <c r="C18" s="50" t="s">
        <v>314</v>
      </c>
      <c r="D18" s="115"/>
      <c r="E18" s="34">
        <v>800</v>
      </c>
      <c r="F18" s="20">
        <f>E18/E21</f>
        <v>9.696969696969697E-3</v>
      </c>
    </row>
    <row r="19" spans="2:6" ht="18" customHeight="1" x14ac:dyDescent="0.25">
      <c r="B19" s="47" t="s">
        <v>137</v>
      </c>
      <c r="C19" s="50" t="s">
        <v>315</v>
      </c>
      <c r="D19" s="115"/>
      <c r="E19" s="34">
        <v>800</v>
      </c>
      <c r="F19" s="20">
        <f>E19/E21</f>
        <v>9.696969696969697E-3</v>
      </c>
    </row>
    <row r="20" spans="2:6" ht="18" customHeight="1" x14ac:dyDescent="0.25">
      <c r="B20" s="75" t="s">
        <v>137</v>
      </c>
      <c r="C20" s="74" t="s">
        <v>316</v>
      </c>
      <c r="D20" s="116"/>
      <c r="E20" s="31">
        <v>500</v>
      </c>
      <c r="F20" s="20">
        <f>E20/E21</f>
        <v>6.0606060606060606E-3</v>
      </c>
    </row>
    <row r="21" spans="2:6" ht="17.25" x14ac:dyDescent="0.25">
      <c r="B21" s="123" t="s">
        <v>176</v>
      </c>
      <c r="C21" s="124"/>
      <c r="D21" s="125"/>
      <c r="E21" s="76">
        <f>SUM(E7:E20)</f>
        <v>82500</v>
      </c>
      <c r="F21" s="41">
        <f>SUM(F7:F20)</f>
        <v>1</v>
      </c>
    </row>
    <row r="22" spans="2:6" ht="15.75" x14ac:dyDescent="0.25">
      <c r="B22" s="81" t="s">
        <v>219</v>
      </c>
      <c r="C22" s="48" t="s">
        <v>179</v>
      </c>
      <c r="D22" s="82">
        <v>1118006</v>
      </c>
      <c r="E22" s="31">
        <v>7500</v>
      </c>
      <c r="F22" s="83">
        <f>E22/E25</f>
        <v>8.3148641722591513E-3</v>
      </c>
    </row>
    <row r="23" spans="2:6" ht="15.75" x14ac:dyDescent="0.25">
      <c r="B23" s="44" t="s">
        <v>110</v>
      </c>
      <c r="C23" s="48" t="s">
        <v>182</v>
      </c>
      <c r="D23" s="82">
        <v>1118005</v>
      </c>
      <c r="E23" s="31">
        <v>55000</v>
      </c>
      <c r="F23" s="83">
        <f>E23/E25</f>
        <v>6.0975670596567118E-2</v>
      </c>
    </row>
    <row r="24" spans="2:6" ht="15.75" x14ac:dyDescent="0.25">
      <c r="B24" s="44" t="s">
        <v>110</v>
      </c>
      <c r="C24" s="48" t="s">
        <v>190</v>
      </c>
      <c r="D24" s="82">
        <v>1118019</v>
      </c>
      <c r="E24" s="31">
        <v>839499.1</v>
      </c>
      <c r="F24" s="83">
        <f>E24/E25</f>
        <v>0.9307094652311737</v>
      </c>
    </row>
    <row r="25" spans="2:6" ht="17.25" x14ac:dyDescent="0.25">
      <c r="B25" s="126" t="s">
        <v>183</v>
      </c>
      <c r="C25" s="127"/>
      <c r="D25" s="128"/>
      <c r="E25" s="84">
        <f>SUM(E22:E24)</f>
        <v>901999.1</v>
      </c>
      <c r="F25" s="85">
        <f>SUM(F22:F24)</f>
        <v>1</v>
      </c>
    </row>
    <row r="26" spans="2:6" ht="17.25" x14ac:dyDescent="0.25">
      <c r="B26" s="126" t="s">
        <v>184</v>
      </c>
      <c r="C26" s="127"/>
      <c r="D26" s="128"/>
      <c r="E26" s="84">
        <f>E21+E25</f>
        <v>984499.1</v>
      </c>
      <c r="F26" s="86"/>
    </row>
    <row r="27" spans="2:6" ht="9.9499999999999993" customHeight="1" x14ac:dyDescent="0.25"/>
    <row r="28" spans="2:6" ht="15.75" x14ac:dyDescent="0.25">
      <c r="B28" s="107" t="s">
        <v>177</v>
      </c>
      <c r="C28" s="107"/>
      <c r="D28" s="73"/>
    </row>
    <row r="29" spans="2:6" x14ac:dyDescent="0.25">
      <c r="B29" s="2">
        <v>1</v>
      </c>
      <c r="C29" s="137" t="s">
        <v>223</v>
      </c>
      <c r="D29" s="137"/>
      <c r="E29" s="137"/>
      <c r="F29" s="137"/>
    </row>
    <row r="30" spans="2:6" x14ac:dyDescent="0.25">
      <c r="B30" s="2"/>
      <c r="C30" s="137" t="s">
        <v>226</v>
      </c>
      <c r="D30" s="137"/>
      <c r="E30" s="137"/>
      <c r="F30" s="137"/>
    </row>
    <row r="31" spans="2:6" x14ac:dyDescent="0.25">
      <c r="B31" s="2"/>
      <c r="C31" s="145" t="s">
        <v>227</v>
      </c>
      <c r="D31" s="145"/>
      <c r="E31" s="145"/>
      <c r="F31" s="145"/>
    </row>
    <row r="32" spans="2:6" x14ac:dyDescent="0.25">
      <c r="B32" s="2"/>
      <c r="C32" s="145" t="s">
        <v>228</v>
      </c>
      <c r="D32" s="145"/>
      <c r="E32" s="145"/>
      <c r="F32" s="145"/>
    </row>
    <row r="33" spans="2:6" ht="15.75" x14ac:dyDescent="0.25">
      <c r="B33" s="73">
        <v>2</v>
      </c>
      <c r="C33" s="144" t="s">
        <v>229</v>
      </c>
      <c r="D33" s="144"/>
      <c r="E33" s="144"/>
      <c r="F33" s="144"/>
    </row>
    <row r="34" spans="2:6" ht="15.75" x14ac:dyDescent="0.25">
      <c r="B34" s="73"/>
      <c r="C34" s="144"/>
      <c r="D34" s="144"/>
      <c r="E34" s="144"/>
      <c r="F34" s="144"/>
    </row>
    <row r="35" spans="2:6" ht="15.75" x14ac:dyDescent="0.25">
      <c r="B35" s="73"/>
      <c r="C35" s="144"/>
      <c r="D35" s="144"/>
      <c r="E35" s="144"/>
      <c r="F35" s="144"/>
    </row>
    <row r="36" spans="2:6" ht="15.75" x14ac:dyDescent="0.25">
      <c r="B36" s="73">
        <v>3</v>
      </c>
      <c r="C36" s="142" t="s">
        <v>317</v>
      </c>
      <c r="D36" s="142"/>
      <c r="E36" s="142"/>
      <c r="F36" s="142"/>
    </row>
    <row r="37" spans="2:6" ht="15.75" x14ac:dyDescent="0.25">
      <c r="B37" s="73"/>
      <c r="C37" s="145" t="s">
        <v>224</v>
      </c>
      <c r="D37" s="145"/>
      <c r="E37" s="145"/>
      <c r="F37" s="145"/>
    </row>
    <row r="38" spans="2:6" ht="15.75" x14ac:dyDescent="0.25">
      <c r="B38" s="73"/>
      <c r="C38" s="145" t="s">
        <v>225</v>
      </c>
      <c r="D38" s="145"/>
      <c r="E38" s="145"/>
      <c r="F38" s="145"/>
    </row>
    <row r="39" spans="2:6" ht="15.75" x14ac:dyDescent="0.25">
      <c r="B39" s="107" t="s">
        <v>234</v>
      </c>
      <c r="C39" s="107"/>
    </row>
    <row r="40" spans="2:6" x14ac:dyDescent="0.25">
      <c r="B40" s="2"/>
      <c r="C40" s="145" t="s">
        <v>297</v>
      </c>
      <c r="D40" s="145"/>
      <c r="E40" s="145"/>
      <c r="F40" s="145"/>
    </row>
    <row r="41" spans="2:6" x14ac:dyDescent="0.25">
      <c r="B41" s="2"/>
      <c r="C41" s="145" t="s">
        <v>298</v>
      </c>
      <c r="D41" s="145"/>
      <c r="E41" s="145"/>
      <c r="F41" s="145"/>
    </row>
    <row r="42" spans="2:6" x14ac:dyDescent="0.25">
      <c r="B42" s="2"/>
      <c r="C42" s="146" t="s">
        <v>299</v>
      </c>
      <c r="D42" s="146"/>
      <c r="E42" s="146"/>
      <c r="F42" s="146"/>
    </row>
    <row r="43" spans="2:6" x14ac:dyDescent="0.25">
      <c r="B43" s="2"/>
      <c r="C43" s="146" t="s">
        <v>300</v>
      </c>
      <c r="D43" s="146"/>
      <c r="E43" s="146"/>
      <c r="F43" s="146"/>
    </row>
    <row r="44" spans="2:6" x14ac:dyDescent="0.25">
      <c r="B44" s="2"/>
      <c r="C44" s="145" t="s">
        <v>254</v>
      </c>
      <c r="D44" s="145"/>
      <c r="E44" s="145"/>
      <c r="F44" s="145"/>
    </row>
    <row r="45" spans="2:6" x14ac:dyDescent="0.25">
      <c r="B45" s="2"/>
      <c r="C45" s="145" t="s">
        <v>255</v>
      </c>
      <c r="D45" s="145"/>
      <c r="E45" s="145"/>
      <c r="F45" s="145"/>
    </row>
    <row r="46" spans="2:6" x14ac:dyDescent="0.25">
      <c r="B46" s="2"/>
      <c r="C46" s="145" t="s">
        <v>256</v>
      </c>
      <c r="D46" s="145"/>
      <c r="E46" s="145"/>
      <c r="F46" s="145"/>
    </row>
    <row r="47" spans="2:6" x14ac:dyDescent="0.25">
      <c r="B47" s="2"/>
      <c r="C47" s="145" t="s">
        <v>266</v>
      </c>
      <c r="D47" s="145"/>
      <c r="E47" s="145"/>
      <c r="F47" s="145"/>
    </row>
    <row r="48" spans="2:6" x14ac:dyDescent="0.25">
      <c r="B48" s="2"/>
      <c r="C48" s="144" t="s">
        <v>319</v>
      </c>
      <c r="D48" s="144"/>
      <c r="E48" s="144"/>
      <c r="F48" s="144"/>
    </row>
    <row r="49" spans="2:6" x14ac:dyDescent="0.25">
      <c r="B49" s="2"/>
      <c r="C49" s="144"/>
      <c r="D49" s="144"/>
      <c r="E49" s="144"/>
      <c r="F49" s="144"/>
    </row>
    <row r="50" spans="2:6" x14ac:dyDescent="0.25">
      <c r="B50" s="2"/>
      <c r="C50" s="145" t="s">
        <v>264</v>
      </c>
      <c r="D50" s="145"/>
      <c r="E50" s="145"/>
      <c r="F50" s="145"/>
    </row>
    <row r="51" spans="2:6" x14ac:dyDescent="0.25">
      <c r="B51" s="2"/>
      <c r="C51" s="145" t="s">
        <v>265</v>
      </c>
      <c r="D51" s="145"/>
      <c r="E51" s="145"/>
      <c r="F51" s="145"/>
    </row>
    <row r="52" spans="2:6" ht="15" customHeight="1" x14ac:dyDescent="0.25">
      <c r="B52" s="2"/>
      <c r="C52" s="144" t="s">
        <v>296</v>
      </c>
      <c r="D52" s="144"/>
      <c r="E52" s="144"/>
      <c r="F52" s="144"/>
    </row>
    <row r="53" spans="2:6" x14ac:dyDescent="0.25">
      <c r="B53" s="2"/>
      <c r="C53" s="144"/>
      <c r="D53" s="144"/>
      <c r="E53" s="144"/>
      <c r="F53" s="144"/>
    </row>
    <row r="54" spans="2:6" x14ac:dyDescent="0.25">
      <c r="B54" s="2"/>
      <c r="C54" s="145" t="s">
        <v>320</v>
      </c>
      <c r="D54" s="145"/>
      <c r="E54" s="145"/>
      <c r="F54" s="145"/>
    </row>
    <row r="55" spans="2:6" x14ac:dyDescent="0.25">
      <c r="B55" s="2"/>
      <c r="C55" s="140" t="s">
        <v>321</v>
      </c>
      <c r="D55" s="140"/>
      <c r="E55" s="140"/>
      <c r="F55" s="140"/>
    </row>
    <row r="56" spans="2:6" ht="9.9499999999999993" customHeight="1" x14ac:dyDescent="0.25">
      <c r="B56" s="2"/>
      <c r="C56" s="87"/>
      <c r="D56" s="87"/>
      <c r="E56" s="87"/>
      <c r="F56" s="87"/>
    </row>
    <row r="57" spans="2:6" x14ac:dyDescent="0.25">
      <c r="B57" s="2"/>
      <c r="C57" s="87"/>
      <c r="D57" s="87"/>
      <c r="E57" s="87"/>
      <c r="F57" s="87"/>
    </row>
  </sheetData>
  <mergeCells count="39">
    <mergeCell ref="C44:F44"/>
    <mergeCell ref="C45:F45"/>
    <mergeCell ref="B39:C39"/>
    <mergeCell ref="C40:F40"/>
    <mergeCell ref="C55:F55"/>
    <mergeCell ref="C52:F53"/>
    <mergeCell ref="C41:F41"/>
    <mergeCell ref="C42:F42"/>
    <mergeCell ref="C43:F43"/>
    <mergeCell ref="C54:F54"/>
    <mergeCell ref="C46:F46"/>
    <mergeCell ref="C47:F47"/>
    <mergeCell ref="C48:F49"/>
    <mergeCell ref="C50:F50"/>
    <mergeCell ref="C51:F51"/>
    <mergeCell ref="C29:F29"/>
    <mergeCell ref="C33:F35"/>
    <mergeCell ref="C36:F36"/>
    <mergeCell ref="C37:F37"/>
    <mergeCell ref="C38:F38"/>
    <mergeCell ref="C30:F30"/>
    <mergeCell ref="C31:F31"/>
    <mergeCell ref="C32:F32"/>
    <mergeCell ref="B28:C28"/>
    <mergeCell ref="E2:F2"/>
    <mergeCell ref="E3:F3"/>
    <mergeCell ref="B5:C6"/>
    <mergeCell ref="D5:D6"/>
    <mergeCell ref="E5:F5"/>
    <mergeCell ref="D7:D20"/>
    <mergeCell ref="E7:E9"/>
    <mergeCell ref="F7:F9"/>
    <mergeCell ref="E11:E12"/>
    <mergeCell ref="F11:F12"/>
    <mergeCell ref="E15:E16"/>
    <mergeCell ref="F15:F16"/>
    <mergeCell ref="B21:D21"/>
    <mergeCell ref="B25:D25"/>
    <mergeCell ref="B26:D26"/>
  </mergeCells>
  <printOptions horizontalCentered="1"/>
  <pageMargins left="0.19685039370078741" right="0.19685039370078741" top="0" bottom="0" header="0.11811023622047245" footer="0.11811023622047245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BF5F-0D1B-4FC1-97E1-D6D7A3A27B5A}">
  <sheetPr>
    <tabColor theme="6" tint="0.39997558519241921"/>
  </sheetPr>
  <dimension ref="B1:F31"/>
  <sheetViews>
    <sheetView tabSelected="1" view="pageBreakPreview" zoomScaleNormal="100" zoomScaleSheetLayoutView="100" workbookViewId="0">
      <selection activeCell="C31" sqref="C31"/>
    </sheetView>
  </sheetViews>
  <sheetFormatPr defaultColWidth="9.140625" defaultRowHeight="15" x14ac:dyDescent="0.25"/>
  <cols>
    <col min="1" max="1" width="2.7109375" style="1" customWidth="1"/>
    <col min="2" max="2" width="8.7109375" style="1" customWidth="1"/>
    <col min="3" max="3" width="56.7109375" style="1" customWidth="1"/>
    <col min="4" max="4" width="8.7109375" style="1" customWidth="1"/>
    <col min="5" max="5" width="15.7109375" style="1" customWidth="1"/>
    <col min="6" max="6" width="8.7109375" style="1" customWidth="1"/>
    <col min="7" max="9" width="1.7109375" style="1" customWidth="1"/>
    <col min="10" max="16384" width="9.140625" style="1"/>
  </cols>
  <sheetData>
    <row r="1" spans="2:6" x14ac:dyDescent="0.25">
      <c r="C1" s="100"/>
    </row>
    <row r="2" spans="2:6" ht="18" customHeight="1" x14ac:dyDescent="0.25">
      <c r="C2" s="16" t="s">
        <v>36</v>
      </c>
      <c r="D2" s="16"/>
      <c r="E2" s="108" t="s">
        <v>166</v>
      </c>
      <c r="F2" s="108"/>
    </row>
    <row r="3" spans="2:6" ht="18" customHeight="1" x14ac:dyDescent="0.25">
      <c r="C3" s="16" t="s">
        <v>322</v>
      </c>
      <c r="D3" s="16"/>
      <c r="E3" s="109">
        <v>46104</v>
      </c>
      <c r="F3" s="109"/>
    </row>
    <row r="4" spans="2:6" ht="9.9499999999999993" customHeight="1" x14ac:dyDescent="0.25"/>
    <row r="5" spans="2:6" ht="15" customHeight="1" x14ac:dyDescent="0.25">
      <c r="B5" s="110" t="s">
        <v>3</v>
      </c>
      <c r="C5" s="110"/>
      <c r="D5" s="111" t="s">
        <v>175</v>
      </c>
      <c r="E5" s="113">
        <v>2026</v>
      </c>
      <c r="F5" s="113"/>
    </row>
    <row r="6" spans="2:6" x14ac:dyDescent="0.25">
      <c r="B6" s="110"/>
      <c r="C6" s="110"/>
      <c r="D6" s="112"/>
      <c r="E6" s="39" t="s">
        <v>0</v>
      </c>
      <c r="F6" s="40" t="s">
        <v>81</v>
      </c>
    </row>
    <row r="7" spans="2:6" ht="15.75" x14ac:dyDescent="0.25">
      <c r="B7" s="81" t="s">
        <v>219</v>
      </c>
      <c r="C7" s="48" t="s">
        <v>179</v>
      </c>
      <c r="D7" s="114">
        <v>1118006</v>
      </c>
      <c r="E7" s="31">
        <v>7500</v>
      </c>
      <c r="F7" s="83">
        <f>E7/E25</f>
        <v>3.2010653145366781E-2</v>
      </c>
    </row>
    <row r="8" spans="2:6" ht="18" customHeight="1" x14ac:dyDescent="0.25">
      <c r="B8" s="43" t="s">
        <v>220</v>
      </c>
      <c r="C8" s="48" t="s">
        <v>140</v>
      </c>
      <c r="D8" s="115"/>
      <c r="E8" s="117">
        <v>31800</v>
      </c>
      <c r="F8" s="118">
        <f>E8/E22</f>
        <v>0.35333333333333333</v>
      </c>
    </row>
    <row r="9" spans="2:6" ht="18" customHeight="1" x14ac:dyDescent="0.25">
      <c r="B9" s="43" t="s">
        <v>221</v>
      </c>
      <c r="C9" s="48" t="s">
        <v>141</v>
      </c>
      <c r="D9" s="115"/>
      <c r="E9" s="117"/>
      <c r="F9" s="119"/>
    </row>
    <row r="10" spans="2:6" ht="18" customHeight="1" x14ac:dyDescent="0.25">
      <c r="B10" s="43" t="s">
        <v>222</v>
      </c>
      <c r="C10" s="49" t="s">
        <v>180</v>
      </c>
      <c r="D10" s="115"/>
      <c r="E10" s="117"/>
      <c r="F10" s="120"/>
    </row>
    <row r="11" spans="2:6" ht="18" customHeight="1" x14ac:dyDescent="0.25">
      <c r="B11" s="43" t="s">
        <v>185</v>
      </c>
      <c r="C11" s="48" t="s">
        <v>181</v>
      </c>
      <c r="D11" s="115"/>
      <c r="E11" s="33">
        <v>4400</v>
      </c>
      <c r="F11" s="72">
        <f>E11/E22</f>
        <v>4.8888888888888891E-2</v>
      </c>
    </row>
    <row r="12" spans="2:6" ht="18" customHeight="1" x14ac:dyDescent="0.25">
      <c r="B12" s="43" t="s">
        <v>68</v>
      </c>
      <c r="C12" s="48" t="s">
        <v>143</v>
      </c>
      <c r="D12" s="115"/>
      <c r="E12" s="121">
        <v>1400</v>
      </c>
      <c r="F12" s="118">
        <f>E12/E22</f>
        <v>1.5555555555555555E-2</v>
      </c>
    </row>
    <row r="13" spans="2:6" ht="18" customHeight="1" x14ac:dyDescent="0.25">
      <c r="B13" s="43" t="s">
        <v>71</v>
      </c>
      <c r="C13" s="48" t="s">
        <v>144</v>
      </c>
      <c r="D13" s="115"/>
      <c r="E13" s="122"/>
      <c r="F13" s="120"/>
    </row>
    <row r="14" spans="2:6" ht="18" customHeight="1" x14ac:dyDescent="0.25">
      <c r="B14" s="44" t="s">
        <v>110</v>
      </c>
      <c r="C14" s="48" t="s">
        <v>76</v>
      </c>
      <c r="D14" s="115"/>
      <c r="E14" s="31">
        <v>33400</v>
      </c>
      <c r="F14" s="66">
        <f>E14/E22</f>
        <v>0.37111111111111111</v>
      </c>
    </row>
    <row r="15" spans="2:6" ht="18" customHeight="1" x14ac:dyDescent="0.25">
      <c r="B15" s="45" t="s">
        <v>72</v>
      </c>
      <c r="C15" s="50" t="s">
        <v>4</v>
      </c>
      <c r="D15" s="115"/>
      <c r="E15" s="33">
        <v>500</v>
      </c>
      <c r="F15" s="20">
        <f>E15/E22</f>
        <v>5.5555555555555558E-3</v>
      </c>
    </row>
    <row r="16" spans="2:6" ht="18" customHeight="1" x14ac:dyDescent="0.25">
      <c r="B16" s="46" t="s">
        <v>136</v>
      </c>
      <c r="C16" s="50" t="s">
        <v>5</v>
      </c>
      <c r="D16" s="115"/>
      <c r="E16" s="121">
        <v>5000</v>
      </c>
      <c r="F16" s="118">
        <f>E16/E22</f>
        <v>5.5555555555555552E-2</v>
      </c>
    </row>
    <row r="17" spans="2:6" ht="18" customHeight="1" x14ac:dyDescent="0.25">
      <c r="B17" s="46" t="s">
        <v>136</v>
      </c>
      <c r="C17" s="50" t="s">
        <v>74</v>
      </c>
      <c r="D17" s="115"/>
      <c r="E17" s="122"/>
      <c r="F17" s="120"/>
    </row>
    <row r="18" spans="2:6" ht="18" customHeight="1" x14ac:dyDescent="0.25">
      <c r="B18" s="47" t="s">
        <v>137</v>
      </c>
      <c r="C18" s="50" t="s">
        <v>313</v>
      </c>
      <c r="D18" s="115"/>
      <c r="E18" s="34">
        <v>3000</v>
      </c>
      <c r="F18" s="20">
        <f>E18/E22</f>
        <v>3.3333333333333333E-2</v>
      </c>
    </row>
    <row r="19" spans="2:6" ht="18" customHeight="1" x14ac:dyDescent="0.25">
      <c r="B19" s="47" t="s">
        <v>137</v>
      </c>
      <c r="C19" s="50" t="s">
        <v>314</v>
      </c>
      <c r="D19" s="115"/>
      <c r="E19" s="34">
        <v>1800</v>
      </c>
      <c r="F19" s="20">
        <f>E19/E22</f>
        <v>0.02</v>
      </c>
    </row>
    <row r="20" spans="2:6" ht="18" customHeight="1" x14ac:dyDescent="0.25">
      <c r="B20" s="47" t="s">
        <v>137</v>
      </c>
      <c r="C20" s="50" t="s">
        <v>330</v>
      </c>
      <c r="D20" s="115"/>
      <c r="E20" s="34">
        <v>800</v>
      </c>
      <c r="F20" s="20">
        <f>E20/E22</f>
        <v>8.8888888888888889E-3</v>
      </c>
    </row>
    <row r="21" spans="2:6" ht="18" customHeight="1" x14ac:dyDescent="0.25">
      <c r="B21" s="75" t="s">
        <v>137</v>
      </c>
      <c r="C21" s="74" t="s">
        <v>331</v>
      </c>
      <c r="D21" s="116"/>
      <c r="E21" s="31">
        <v>400</v>
      </c>
      <c r="F21" s="20">
        <f>E21/E22</f>
        <v>4.4444444444444444E-3</v>
      </c>
    </row>
    <row r="22" spans="2:6" ht="15.75" x14ac:dyDescent="0.25">
      <c r="B22" s="189" t="s">
        <v>176</v>
      </c>
      <c r="C22" s="190"/>
      <c r="D22" s="191"/>
      <c r="E22" s="76">
        <f>SUM(E7:E21)</f>
        <v>90000</v>
      </c>
      <c r="F22" s="41">
        <f>SUM(F7:F21)</f>
        <v>0.9486773198120334</v>
      </c>
    </row>
    <row r="23" spans="2:6" ht="15.75" x14ac:dyDescent="0.25">
      <c r="B23" s="44" t="s">
        <v>110</v>
      </c>
      <c r="C23" s="48" t="s">
        <v>182</v>
      </c>
      <c r="D23" s="82">
        <v>1118005</v>
      </c>
      <c r="E23" s="31">
        <v>60000</v>
      </c>
      <c r="F23" s="83">
        <f>E23/E25</f>
        <v>0.25608522516293425</v>
      </c>
    </row>
    <row r="24" spans="2:6" ht="15.75" x14ac:dyDescent="0.25">
      <c r="B24" s="44" t="s">
        <v>110</v>
      </c>
      <c r="C24" s="48" t="s">
        <v>332</v>
      </c>
      <c r="D24" s="82">
        <v>1118019</v>
      </c>
      <c r="E24" s="31">
        <v>174297</v>
      </c>
      <c r="F24" s="83">
        <f>E24/E25</f>
        <v>0.74391477483706581</v>
      </c>
    </row>
    <row r="25" spans="2:6" ht="15.75" x14ac:dyDescent="0.25">
      <c r="B25" s="192" t="s">
        <v>183</v>
      </c>
      <c r="C25" s="193"/>
      <c r="D25" s="194"/>
      <c r="E25" s="84">
        <f>SUM(E23:E24)</f>
        <v>234297</v>
      </c>
      <c r="F25" s="85">
        <f>SUM(F7:F24)</f>
        <v>2.897354639624067</v>
      </c>
    </row>
    <row r="26" spans="2:6" ht="15.75" x14ac:dyDescent="0.25">
      <c r="B26" s="192" t="s">
        <v>184</v>
      </c>
      <c r="C26" s="193"/>
      <c r="D26" s="194"/>
      <c r="E26" s="84">
        <f>E22+E25</f>
        <v>324297</v>
      </c>
      <c r="F26" s="86"/>
    </row>
    <row r="27" spans="2:6" ht="15" customHeight="1" x14ac:dyDescent="0.25"/>
    <row r="28" spans="2:6" ht="15" customHeight="1" x14ac:dyDescent="0.25">
      <c r="B28" s="2"/>
      <c r="C28" s="87"/>
      <c r="D28" s="87"/>
      <c r="E28" s="87"/>
      <c r="F28" s="87"/>
    </row>
    <row r="29" spans="2:6" ht="15" customHeight="1" x14ac:dyDescent="0.25"/>
    <row r="30" spans="2:6" ht="15" customHeight="1" x14ac:dyDescent="0.25"/>
    <row r="31" spans="2:6" ht="15" customHeight="1" x14ac:dyDescent="0.25"/>
  </sheetData>
  <mergeCells count="15">
    <mergeCell ref="D7:D21"/>
    <mergeCell ref="E2:F2"/>
    <mergeCell ref="E3:F3"/>
    <mergeCell ref="B5:C6"/>
    <mergeCell ref="D5:D6"/>
    <mergeCell ref="E5:F5"/>
    <mergeCell ref="E8:E10"/>
    <mergeCell ref="F8:F10"/>
    <mergeCell ref="E12:E13"/>
    <mergeCell ref="F12:F13"/>
    <mergeCell ref="E16:E17"/>
    <mergeCell ref="F16:F17"/>
    <mergeCell ref="B22:D22"/>
    <mergeCell ref="B25:D25"/>
    <mergeCell ref="B26:D26"/>
  </mergeCells>
  <printOptions horizontalCentered="1"/>
  <pageMargins left="0.19685039370078741" right="0.19685039370078741" top="0" bottom="0" header="0.11811023622047245" footer="0.11811023622047245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B2:F209"/>
  <sheetViews>
    <sheetView view="pageBreakPreview" topLeftCell="A106" zoomScaleNormal="110" zoomScaleSheetLayoutView="100" workbookViewId="0">
      <selection activeCell="B81" sqref="B81"/>
    </sheetView>
  </sheetViews>
  <sheetFormatPr defaultRowHeight="12.75" x14ac:dyDescent="0.25"/>
  <cols>
    <col min="1" max="1" width="2.7109375" style="3" customWidth="1"/>
    <col min="2" max="2" width="45.7109375" style="3" customWidth="1"/>
    <col min="3" max="6" width="12.7109375" style="3" customWidth="1"/>
    <col min="7" max="8" width="1.7109375" style="3" customWidth="1"/>
    <col min="9" max="230" width="9.140625" style="3"/>
    <col min="231" max="231" width="3.7109375" style="3" customWidth="1"/>
    <col min="232" max="232" width="38.7109375" style="3" customWidth="1"/>
    <col min="233" max="238" width="9.7109375" style="3" customWidth="1"/>
    <col min="239" max="244" width="1.7109375" style="3" customWidth="1"/>
    <col min="245" max="486" width="9.140625" style="3"/>
    <col min="487" max="487" width="3.7109375" style="3" customWidth="1"/>
    <col min="488" max="488" width="38.7109375" style="3" customWidth="1"/>
    <col min="489" max="494" width="9.7109375" style="3" customWidth="1"/>
    <col min="495" max="500" width="1.7109375" style="3" customWidth="1"/>
    <col min="501" max="742" width="9.140625" style="3"/>
    <col min="743" max="743" width="3.7109375" style="3" customWidth="1"/>
    <col min="744" max="744" width="38.7109375" style="3" customWidth="1"/>
    <col min="745" max="750" width="9.7109375" style="3" customWidth="1"/>
    <col min="751" max="756" width="1.7109375" style="3" customWidth="1"/>
    <col min="757" max="998" width="9.140625" style="3"/>
    <col min="999" max="999" width="3.7109375" style="3" customWidth="1"/>
    <col min="1000" max="1000" width="38.7109375" style="3" customWidth="1"/>
    <col min="1001" max="1006" width="9.7109375" style="3" customWidth="1"/>
    <col min="1007" max="1012" width="1.7109375" style="3" customWidth="1"/>
    <col min="1013" max="1254" width="9.140625" style="3"/>
    <col min="1255" max="1255" width="3.7109375" style="3" customWidth="1"/>
    <col min="1256" max="1256" width="38.7109375" style="3" customWidth="1"/>
    <col min="1257" max="1262" width="9.7109375" style="3" customWidth="1"/>
    <col min="1263" max="1268" width="1.7109375" style="3" customWidth="1"/>
    <col min="1269" max="1510" width="9.140625" style="3"/>
    <col min="1511" max="1511" width="3.7109375" style="3" customWidth="1"/>
    <col min="1512" max="1512" width="38.7109375" style="3" customWidth="1"/>
    <col min="1513" max="1518" width="9.7109375" style="3" customWidth="1"/>
    <col min="1519" max="1524" width="1.7109375" style="3" customWidth="1"/>
    <col min="1525" max="1766" width="9.140625" style="3"/>
    <col min="1767" max="1767" width="3.7109375" style="3" customWidth="1"/>
    <col min="1768" max="1768" width="38.7109375" style="3" customWidth="1"/>
    <col min="1769" max="1774" width="9.7109375" style="3" customWidth="1"/>
    <col min="1775" max="1780" width="1.7109375" style="3" customWidth="1"/>
    <col min="1781" max="2022" width="9.140625" style="3"/>
    <col min="2023" max="2023" width="3.7109375" style="3" customWidth="1"/>
    <col min="2024" max="2024" width="38.7109375" style="3" customWidth="1"/>
    <col min="2025" max="2030" width="9.7109375" style="3" customWidth="1"/>
    <col min="2031" max="2036" width="1.7109375" style="3" customWidth="1"/>
    <col min="2037" max="2278" width="9.140625" style="3"/>
    <col min="2279" max="2279" width="3.7109375" style="3" customWidth="1"/>
    <col min="2280" max="2280" width="38.7109375" style="3" customWidth="1"/>
    <col min="2281" max="2286" width="9.7109375" style="3" customWidth="1"/>
    <col min="2287" max="2292" width="1.7109375" style="3" customWidth="1"/>
    <col min="2293" max="2534" width="9.140625" style="3"/>
    <col min="2535" max="2535" width="3.7109375" style="3" customWidth="1"/>
    <col min="2536" max="2536" width="38.7109375" style="3" customWidth="1"/>
    <col min="2537" max="2542" width="9.7109375" style="3" customWidth="1"/>
    <col min="2543" max="2548" width="1.7109375" style="3" customWidth="1"/>
    <col min="2549" max="2790" width="9.140625" style="3"/>
    <col min="2791" max="2791" width="3.7109375" style="3" customWidth="1"/>
    <col min="2792" max="2792" width="38.7109375" style="3" customWidth="1"/>
    <col min="2793" max="2798" width="9.7109375" style="3" customWidth="1"/>
    <col min="2799" max="2804" width="1.7109375" style="3" customWidth="1"/>
    <col min="2805" max="3046" width="9.140625" style="3"/>
    <col min="3047" max="3047" width="3.7109375" style="3" customWidth="1"/>
    <col min="3048" max="3048" width="38.7109375" style="3" customWidth="1"/>
    <col min="3049" max="3054" width="9.7109375" style="3" customWidth="1"/>
    <col min="3055" max="3060" width="1.7109375" style="3" customWidth="1"/>
    <col min="3061" max="3302" width="9.140625" style="3"/>
    <col min="3303" max="3303" width="3.7109375" style="3" customWidth="1"/>
    <col min="3304" max="3304" width="38.7109375" style="3" customWidth="1"/>
    <col min="3305" max="3310" width="9.7109375" style="3" customWidth="1"/>
    <col min="3311" max="3316" width="1.7109375" style="3" customWidth="1"/>
    <col min="3317" max="3558" width="9.140625" style="3"/>
    <col min="3559" max="3559" width="3.7109375" style="3" customWidth="1"/>
    <col min="3560" max="3560" width="38.7109375" style="3" customWidth="1"/>
    <col min="3561" max="3566" width="9.7109375" style="3" customWidth="1"/>
    <col min="3567" max="3572" width="1.7109375" style="3" customWidth="1"/>
    <col min="3573" max="3814" width="9.140625" style="3"/>
    <col min="3815" max="3815" width="3.7109375" style="3" customWidth="1"/>
    <col min="3816" max="3816" width="38.7109375" style="3" customWidth="1"/>
    <col min="3817" max="3822" width="9.7109375" style="3" customWidth="1"/>
    <col min="3823" max="3828" width="1.7109375" style="3" customWidth="1"/>
    <col min="3829" max="4070" width="9.140625" style="3"/>
    <col min="4071" max="4071" width="3.7109375" style="3" customWidth="1"/>
    <col min="4072" max="4072" width="38.7109375" style="3" customWidth="1"/>
    <col min="4073" max="4078" width="9.7109375" style="3" customWidth="1"/>
    <col min="4079" max="4084" width="1.7109375" style="3" customWidth="1"/>
    <col min="4085" max="4326" width="9.140625" style="3"/>
    <col min="4327" max="4327" width="3.7109375" style="3" customWidth="1"/>
    <col min="4328" max="4328" width="38.7109375" style="3" customWidth="1"/>
    <col min="4329" max="4334" width="9.7109375" style="3" customWidth="1"/>
    <col min="4335" max="4340" width="1.7109375" style="3" customWidth="1"/>
    <col min="4341" max="4582" width="9.140625" style="3"/>
    <col min="4583" max="4583" width="3.7109375" style="3" customWidth="1"/>
    <col min="4584" max="4584" width="38.7109375" style="3" customWidth="1"/>
    <col min="4585" max="4590" width="9.7109375" style="3" customWidth="1"/>
    <col min="4591" max="4596" width="1.7109375" style="3" customWidth="1"/>
    <col min="4597" max="4838" width="9.140625" style="3"/>
    <col min="4839" max="4839" width="3.7109375" style="3" customWidth="1"/>
    <col min="4840" max="4840" width="38.7109375" style="3" customWidth="1"/>
    <col min="4841" max="4846" width="9.7109375" style="3" customWidth="1"/>
    <col min="4847" max="4852" width="1.7109375" style="3" customWidth="1"/>
    <col min="4853" max="5094" width="9.140625" style="3"/>
    <col min="5095" max="5095" width="3.7109375" style="3" customWidth="1"/>
    <col min="5096" max="5096" width="38.7109375" style="3" customWidth="1"/>
    <col min="5097" max="5102" width="9.7109375" style="3" customWidth="1"/>
    <col min="5103" max="5108" width="1.7109375" style="3" customWidth="1"/>
    <col min="5109" max="5350" width="9.140625" style="3"/>
    <col min="5351" max="5351" width="3.7109375" style="3" customWidth="1"/>
    <col min="5352" max="5352" width="38.7109375" style="3" customWidth="1"/>
    <col min="5353" max="5358" width="9.7109375" style="3" customWidth="1"/>
    <col min="5359" max="5364" width="1.7109375" style="3" customWidth="1"/>
    <col min="5365" max="5606" width="9.140625" style="3"/>
    <col min="5607" max="5607" width="3.7109375" style="3" customWidth="1"/>
    <col min="5608" max="5608" width="38.7109375" style="3" customWidth="1"/>
    <col min="5609" max="5614" width="9.7109375" style="3" customWidth="1"/>
    <col min="5615" max="5620" width="1.7109375" style="3" customWidth="1"/>
    <col min="5621" max="5862" width="9.140625" style="3"/>
    <col min="5863" max="5863" width="3.7109375" style="3" customWidth="1"/>
    <col min="5864" max="5864" width="38.7109375" style="3" customWidth="1"/>
    <col min="5865" max="5870" width="9.7109375" style="3" customWidth="1"/>
    <col min="5871" max="5876" width="1.7109375" style="3" customWidth="1"/>
    <col min="5877" max="6118" width="9.140625" style="3"/>
    <col min="6119" max="6119" width="3.7109375" style="3" customWidth="1"/>
    <col min="6120" max="6120" width="38.7109375" style="3" customWidth="1"/>
    <col min="6121" max="6126" width="9.7109375" style="3" customWidth="1"/>
    <col min="6127" max="6132" width="1.7109375" style="3" customWidth="1"/>
    <col min="6133" max="6374" width="9.140625" style="3"/>
    <col min="6375" max="6375" width="3.7109375" style="3" customWidth="1"/>
    <col min="6376" max="6376" width="38.7109375" style="3" customWidth="1"/>
    <col min="6377" max="6382" width="9.7109375" style="3" customWidth="1"/>
    <col min="6383" max="6388" width="1.7109375" style="3" customWidth="1"/>
    <col min="6389" max="6630" width="9.140625" style="3"/>
    <col min="6631" max="6631" width="3.7109375" style="3" customWidth="1"/>
    <col min="6632" max="6632" width="38.7109375" style="3" customWidth="1"/>
    <col min="6633" max="6638" width="9.7109375" style="3" customWidth="1"/>
    <col min="6639" max="6644" width="1.7109375" style="3" customWidth="1"/>
    <col min="6645" max="6886" width="9.140625" style="3"/>
    <col min="6887" max="6887" width="3.7109375" style="3" customWidth="1"/>
    <col min="6888" max="6888" width="38.7109375" style="3" customWidth="1"/>
    <col min="6889" max="6894" width="9.7109375" style="3" customWidth="1"/>
    <col min="6895" max="6900" width="1.7109375" style="3" customWidth="1"/>
    <col min="6901" max="7142" width="9.140625" style="3"/>
    <col min="7143" max="7143" width="3.7109375" style="3" customWidth="1"/>
    <col min="7144" max="7144" width="38.7109375" style="3" customWidth="1"/>
    <col min="7145" max="7150" width="9.7109375" style="3" customWidth="1"/>
    <col min="7151" max="7156" width="1.7109375" style="3" customWidth="1"/>
    <col min="7157" max="7398" width="9.140625" style="3"/>
    <col min="7399" max="7399" width="3.7109375" style="3" customWidth="1"/>
    <col min="7400" max="7400" width="38.7109375" style="3" customWidth="1"/>
    <col min="7401" max="7406" width="9.7109375" style="3" customWidth="1"/>
    <col min="7407" max="7412" width="1.7109375" style="3" customWidth="1"/>
    <col min="7413" max="7654" width="9.140625" style="3"/>
    <col min="7655" max="7655" width="3.7109375" style="3" customWidth="1"/>
    <col min="7656" max="7656" width="38.7109375" style="3" customWidth="1"/>
    <col min="7657" max="7662" width="9.7109375" style="3" customWidth="1"/>
    <col min="7663" max="7668" width="1.7109375" style="3" customWidth="1"/>
    <col min="7669" max="7910" width="9.140625" style="3"/>
    <col min="7911" max="7911" width="3.7109375" style="3" customWidth="1"/>
    <col min="7912" max="7912" width="38.7109375" style="3" customWidth="1"/>
    <col min="7913" max="7918" width="9.7109375" style="3" customWidth="1"/>
    <col min="7919" max="7924" width="1.7109375" style="3" customWidth="1"/>
    <col min="7925" max="8166" width="9.140625" style="3"/>
    <col min="8167" max="8167" width="3.7109375" style="3" customWidth="1"/>
    <col min="8168" max="8168" width="38.7109375" style="3" customWidth="1"/>
    <col min="8169" max="8174" width="9.7109375" style="3" customWidth="1"/>
    <col min="8175" max="8180" width="1.7109375" style="3" customWidth="1"/>
    <col min="8181" max="8422" width="9.140625" style="3"/>
    <col min="8423" max="8423" width="3.7109375" style="3" customWidth="1"/>
    <col min="8424" max="8424" width="38.7109375" style="3" customWidth="1"/>
    <col min="8425" max="8430" width="9.7109375" style="3" customWidth="1"/>
    <col min="8431" max="8436" width="1.7109375" style="3" customWidth="1"/>
    <col min="8437" max="8678" width="9.140625" style="3"/>
    <col min="8679" max="8679" width="3.7109375" style="3" customWidth="1"/>
    <col min="8680" max="8680" width="38.7109375" style="3" customWidth="1"/>
    <col min="8681" max="8686" width="9.7109375" style="3" customWidth="1"/>
    <col min="8687" max="8692" width="1.7109375" style="3" customWidth="1"/>
    <col min="8693" max="8934" width="9.140625" style="3"/>
    <col min="8935" max="8935" width="3.7109375" style="3" customWidth="1"/>
    <col min="8936" max="8936" width="38.7109375" style="3" customWidth="1"/>
    <col min="8937" max="8942" width="9.7109375" style="3" customWidth="1"/>
    <col min="8943" max="8948" width="1.7109375" style="3" customWidth="1"/>
    <col min="8949" max="9190" width="9.140625" style="3"/>
    <col min="9191" max="9191" width="3.7109375" style="3" customWidth="1"/>
    <col min="9192" max="9192" width="38.7109375" style="3" customWidth="1"/>
    <col min="9193" max="9198" width="9.7109375" style="3" customWidth="1"/>
    <col min="9199" max="9204" width="1.7109375" style="3" customWidth="1"/>
    <col min="9205" max="9446" width="9.140625" style="3"/>
    <col min="9447" max="9447" width="3.7109375" style="3" customWidth="1"/>
    <col min="9448" max="9448" width="38.7109375" style="3" customWidth="1"/>
    <col min="9449" max="9454" width="9.7109375" style="3" customWidth="1"/>
    <col min="9455" max="9460" width="1.7109375" style="3" customWidth="1"/>
    <col min="9461" max="9702" width="9.140625" style="3"/>
    <col min="9703" max="9703" width="3.7109375" style="3" customWidth="1"/>
    <col min="9704" max="9704" width="38.7109375" style="3" customWidth="1"/>
    <col min="9705" max="9710" width="9.7109375" style="3" customWidth="1"/>
    <col min="9711" max="9716" width="1.7109375" style="3" customWidth="1"/>
    <col min="9717" max="9958" width="9.140625" style="3"/>
    <col min="9959" max="9959" width="3.7109375" style="3" customWidth="1"/>
    <col min="9960" max="9960" width="38.7109375" style="3" customWidth="1"/>
    <col min="9961" max="9966" width="9.7109375" style="3" customWidth="1"/>
    <col min="9967" max="9972" width="1.7109375" style="3" customWidth="1"/>
    <col min="9973" max="10214" width="9.140625" style="3"/>
    <col min="10215" max="10215" width="3.7109375" style="3" customWidth="1"/>
    <col min="10216" max="10216" width="38.7109375" style="3" customWidth="1"/>
    <col min="10217" max="10222" width="9.7109375" style="3" customWidth="1"/>
    <col min="10223" max="10228" width="1.7109375" style="3" customWidth="1"/>
    <col min="10229" max="10470" width="9.140625" style="3"/>
    <col min="10471" max="10471" width="3.7109375" style="3" customWidth="1"/>
    <col min="10472" max="10472" width="38.7109375" style="3" customWidth="1"/>
    <col min="10473" max="10478" width="9.7109375" style="3" customWidth="1"/>
    <col min="10479" max="10484" width="1.7109375" style="3" customWidth="1"/>
    <col min="10485" max="10726" width="9.140625" style="3"/>
    <col min="10727" max="10727" width="3.7109375" style="3" customWidth="1"/>
    <col min="10728" max="10728" width="38.7109375" style="3" customWidth="1"/>
    <col min="10729" max="10734" width="9.7109375" style="3" customWidth="1"/>
    <col min="10735" max="10740" width="1.7109375" style="3" customWidth="1"/>
    <col min="10741" max="10982" width="9.140625" style="3"/>
    <col min="10983" max="10983" width="3.7109375" style="3" customWidth="1"/>
    <col min="10984" max="10984" width="38.7109375" style="3" customWidth="1"/>
    <col min="10985" max="10990" width="9.7109375" style="3" customWidth="1"/>
    <col min="10991" max="10996" width="1.7109375" style="3" customWidth="1"/>
    <col min="10997" max="11238" width="9.140625" style="3"/>
    <col min="11239" max="11239" width="3.7109375" style="3" customWidth="1"/>
    <col min="11240" max="11240" width="38.7109375" style="3" customWidth="1"/>
    <col min="11241" max="11246" width="9.7109375" style="3" customWidth="1"/>
    <col min="11247" max="11252" width="1.7109375" style="3" customWidth="1"/>
    <col min="11253" max="11494" width="9.140625" style="3"/>
    <col min="11495" max="11495" width="3.7109375" style="3" customWidth="1"/>
    <col min="11496" max="11496" width="38.7109375" style="3" customWidth="1"/>
    <col min="11497" max="11502" width="9.7109375" style="3" customWidth="1"/>
    <col min="11503" max="11508" width="1.7109375" style="3" customWidth="1"/>
    <col min="11509" max="11750" width="9.140625" style="3"/>
    <col min="11751" max="11751" width="3.7109375" style="3" customWidth="1"/>
    <col min="11752" max="11752" width="38.7109375" style="3" customWidth="1"/>
    <col min="11753" max="11758" width="9.7109375" style="3" customWidth="1"/>
    <col min="11759" max="11764" width="1.7109375" style="3" customWidth="1"/>
    <col min="11765" max="12006" width="9.140625" style="3"/>
    <col min="12007" max="12007" width="3.7109375" style="3" customWidth="1"/>
    <col min="12008" max="12008" width="38.7109375" style="3" customWidth="1"/>
    <col min="12009" max="12014" width="9.7109375" style="3" customWidth="1"/>
    <col min="12015" max="12020" width="1.7109375" style="3" customWidth="1"/>
    <col min="12021" max="12262" width="9.140625" style="3"/>
    <col min="12263" max="12263" width="3.7109375" style="3" customWidth="1"/>
    <col min="12264" max="12264" width="38.7109375" style="3" customWidth="1"/>
    <col min="12265" max="12270" width="9.7109375" style="3" customWidth="1"/>
    <col min="12271" max="12276" width="1.7109375" style="3" customWidth="1"/>
    <col min="12277" max="12518" width="9.140625" style="3"/>
    <col min="12519" max="12519" width="3.7109375" style="3" customWidth="1"/>
    <col min="12520" max="12520" width="38.7109375" style="3" customWidth="1"/>
    <col min="12521" max="12526" width="9.7109375" style="3" customWidth="1"/>
    <col min="12527" max="12532" width="1.7109375" style="3" customWidth="1"/>
    <col min="12533" max="12774" width="9.140625" style="3"/>
    <col min="12775" max="12775" width="3.7109375" style="3" customWidth="1"/>
    <col min="12776" max="12776" width="38.7109375" style="3" customWidth="1"/>
    <col min="12777" max="12782" width="9.7109375" style="3" customWidth="1"/>
    <col min="12783" max="12788" width="1.7109375" style="3" customWidth="1"/>
    <col min="12789" max="13030" width="9.140625" style="3"/>
    <col min="13031" max="13031" width="3.7109375" style="3" customWidth="1"/>
    <col min="13032" max="13032" width="38.7109375" style="3" customWidth="1"/>
    <col min="13033" max="13038" width="9.7109375" style="3" customWidth="1"/>
    <col min="13039" max="13044" width="1.7109375" style="3" customWidth="1"/>
    <col min="13045" max="13286" width="9.140625" style="3"/>
    <col min="13287" max="13287" width="3.7109375" style="3" customWidth="1"/>
    <col min="13288" max="13288" width="38.7109375" style="3" customWidth="1"/>
    <col min="13289" max="13294" width="9.7109375" style="3" customWidth="1"/>
    <col min="13295" max="13300" width="1.7109375" style="3" customWidth="1"/>
    <col min="13301" max="13542" width="9.140625" style="3"/>
    <col min="13543" max="13543" width="3.7109375" style="3" customWidth="1"/>
    <col min="13544" max="13544" width="38.7109375" style="3" customWidth="1"/>
    <col min="13545" max="13550" width="9.7109375" style="3" customWidth="1"/>
    <col min="13551" max="13556" width="1.7109375" style="3" customWidth="1"/>
    <col min="13557" max="13798" width="9.140625" style="3"/>
    <col min="13799" max="13799" width="3.7109375" style="3" customWidth="1"/>
    <col min="13800" max="13800" width="38.7109375" style="3" customWidth="1"/>
    <col min="13801" max="13806" width="9.7109375" style="3" customWidth="1"/>
    <col min="13807" max="13812" width="1.7109375" style="3" customWidth="1"/>
    <col min="13813" max="14054" width="9.140625" style="3"/>
    <col min="14055" max="14055" width="3.7109375" style="3" customWidth="1"/>
    <col min="14056" max="14056" width="38.7109375" style="3" customWidth="1"/>
    <col min="14057" max="14062" width="9.7109375" style="3" customWidth="1"/>
    <col min="14063" max="14068" width="1.7109375" style="3" customWidth="1"/>
    <col min="14069" max="14310" width="9.140625" style="3"/>
    <col min="14311" max="14311" width="3.7109375" style="3" customWidth="1"/>
    <col min="14312" max="14312" width="38.7109375" style="3" customWidth="1"/>
    <col min="14313" max="14318" width="9.7109375" style="3" customWidth="1"/>
    <col min="14319" max="14324" width="1.7109375" style="3" customWidth="1"/>
    <col min="14325" max="14566" width="9.140625" style="3"/>
    <col min="14567" max="14567" width="3.7109375" style="3" customWidth="1"/>
    <col min="14568" max="14568" width="38.7109375" style="3" customWidth="1"/>
    <col min="14569" max="14574" width="9.7109375" style="3" customWidth="1"/>
    <col min="14575" max="14580" width="1.7109375" style="3" customWidth="1"/>
    <col min="14581" max="14822" width="9.140625" style="3"/>
    <col min="14823" max="14823" width="3.7109375" style="3" customWidth="1"/>
    <col min="14824" max="14824" width="38.7109375" style="3" customWidth="1"/>
    <col min="14825" max="14830" width="9.7109375" style="3" customWidth="1"/>
    <col min="14831" max="14836" width="1.7109375" style="3" customWidth="1"/>
    <col min="14837" max="15078" width="9.140625" style="3"/>
    <col min="15079" max="15079" width="3.7109375" style="3" customWidth="1"/>
    <col min="15080" max="15080" width="38.7109375" style="3" customWidth="1"/>
    <col min="15081" max="15086" width="9.7109375" style="3" customWidth="1"/>
    <col min="15087" max="15092" width="1.7109375" style="3" customWidth="1"/>
    <col min="15093" max="15334" width="9.140625" style="3"/>
    <col min="15335" max="15335" width="3.7109375" style="3" customWidth="1"/>
    <col min="15336" max="15336" width="38.7109375" style="3" customWidth="1"/>
    <col min="15337" max="15342" width="9.7109375" style="3" customWidth="1"/>
    <col min="15343" max="15348" width="1.7109375" style="3" customWidth="1"/>
    <col min="15349" max="15590" width="9.140625" style="3"/>
    <col min="15591" max="15591" width="3.7109375" style="3" customWidth="1"/>
    <col min="15592" max="15592" width="38.7109375" style="3" customWidth="1"/>
    <col min="15593" max="15598" width="9.7109375" style="3" customWidth="1"/>
    <col min="15599" max="15604" width="1.7109375" style="3" customWidth="1"/>
    <col min="15605" max="15846" width="9.140625" style="3"/>
    <col min="15847" max="15847" width="3.7109375" style="3" customWidth="1"/>
    <col min="15848" max="15848" width="38.7109375" style="3" customWidth="1"/>
    <col min="15849" max="15854" width="9.7109375" style="3" customWidth="1"/>
    <col min="15855" max="15860" width="1.7109375" style="3" customWidth="1"/>
    <col min="15861" max="16102" width="9.140625" style="3"/>
    <col min="16103" max="16103" width="3.7109375" style="3" customWidth="1"/>
    <col min="16104" max="16104" width="38.7109375" style="3" customWidth="1"/>
    <col min="16105" max="16110" width="9.7109375" style="3" customWidth="1"/>
    <col min="16111" max="16116" width="1.7109375" style="3" customWidth="1"/>
    <col min="16117" max="16355" width="9.140625" style="3"/>
    <col min="16356" max="16356" width="9.140625" style="3" customWidth="1"/>
    <col min="16357" max="16384" width="9.140625" style="3"/>
  </cols>
  <sheetData>
    <row r="2" spans="2:6" ht="21" customHeight="1" x14ac:dyDescent="0.25">
      <c r="B2" s="179" t="s">
        <v>333</v>
      </c>
      <c r="C2" s="179"/>
      <c r="D2" s="179"/>
      <c r="E2" s="179"/>
      <c r="F2" s="179"/>
    </row>
    <row r="3" spans="2:6" ht="21" customHeight="1" x14ac:dyDescent="0.25">
      <c r="B3" s="179" t="s">
        <v>83</v>
      </c>
      <c r="C3" s="179"/>
      <c r="D3" s="179"/>
      <c r="E3" s="179"/>
      <c r="F3" s="179"/>
    </row>
    <row r="4" spans="2:6" ht="9.9499999999999993" customHeight="1" x14ac:dyDescent="0.25">
      <c r="B4" s="35"/>
      <c r="C4" s="35"/>
      <c r="D4" s="35"/>
      <c r="E4" s="35"/>
      <c r="F4" s="35"/>
    </row>
    <row r="5" spans="2:6" ht="15.75" x14ac:dyDescent="0.25">
      <c r="B5" s="153" t="s">
        <v>82</v>
      </c>
      <c r="C5" s="153"/>
      <c r="D5" s="153"/>
      <c r="E5" s="153"/>
      <c r="F5" s="153"/>
    </row>
    <row r="6" spans="2:6" ht="14.25" x14ac:dyDescent="0.25">
      <c r="B6" s="147" t="s">
        <v>323</v>
      </c>
      <c r="C6" s="147"/>
      <c r="D6" s="147"/>
      <c r="E6" s="147"/>
      <c r="F6" s="147"/>
    </row>
    <row r="7" spans="2:6" ht="14.25" x14ac:dyDescent="0.25">
      <c r="B7" s="147" t="s">
        <v>324</v>
      </c>
      <c r="C7" s="147"/>
      <c r="D7" s="147"/>
      <c r="E7" s="147"/>
      <c r="F7" s="147"/>
    </row>
    <row r="8" spans="2:6" ht="14.25" x14ac:dyDescent="0.25">
      <c r="B8" s="147" t="s">
        <v>325</v>
      </c>
      <c r="C8" s="147"/>
      <c r="D8" s="147"/>
      <c r="E8" s="147"/>
      <c r="F8" s="147"/>
    </row>
    <row r="9" spans="2:6" ht="5.0999999999999996" customHeight="1" x14ac:dyDescent="0.25"/>
    <row r="10" spans="2:6" ht="15.75" x14ac:dyDescent="0.25">
      <c r="B10" s="51" t="s">
        <v>84</v>
      </c>
      <c r="C10" s="150" t="s">
        <v>230</v>
      </c>
      <c r="D10" s="151"/>
      <c r="E10" s="151"/>
      <c r="F10" s="152"/>
    </row>
    <row r="11" spans="2:6" ht="14.25" x14ac:dyDescent="0.25">
      <c r="B11" s="68" t="s">
        <v>167</v>
      </c>
      <c r="C11" s="7" t="s">
        <v>231</v>
      </c>
      <c r="D11" s="7" t="s">
        <v>232</v>
      </c>
      <c r="E11" s="7" t="s">
        <v>68</v>
      </c>
      <c r="F11" s="7" t="s">
        <v>71</v>
      </c>
    </row>
    <row r="12" spans="2:6" ht="15.75" x14ac:dyDescent="0.25">
      <c r="B12" s="68" t="s">
        <v>87</v>
      </c>
      <c r="C12" s="69">
        <v>10</v>
      </c>
      <c r="D12" s="69">
        <v>15</v>
      </c>
      <c r="E12" s="69">
        <v>15</v>
      </c>
      <c r="F12" s="69">
        <v>10</v>
      </c>
    </row>
    <row r="13" spans="2:6" ht="5.0999999999999996" customHeight="1" x14ac:dyDescent="0.25">
      <c r="B13" s="5"/>
      <c r="C13" s="6"/>
      <c r="D13" s="6"/>
      <c r="E13" s="6"/>
      <c r="F13" s="6"/>
    </row>
    <row r="14" spans="2:6" ht="15.75" customHeight="1" x14ac:dyDescent="0.25">
      <c r="B14" s="51" t="s">
        <v>85</v>
      </c>
      <c r="C14" s="150" t="s">
        <v>233</v>
      </c>
      <c r="D14" s="152"/>
    </row>
    <row r="15" spans="2:6" ht="14.25" x14ac:dyDescent="0.25">
      <c r="B15" s="68" t="s">
        <v>86</v>
      </c>
      <c r="C15" s="7" t="s">
        <v>235</v>
      </c>
      <c r="D15" s="7" t="s">
        <v>236</v>
      </c>
    </row>
    <row r="16" spans="2:6" ht="15.75" x14ac:dyDescent="0.25">
      <c r="B16" s="68" t="s">
        <v>87</v>
      </c>
      <c r="C16" s="69">
        <v>8</v>
      </c>
      <c r="D16" s="69">
        <v>8</v>
      </c>
    </row>
    <row r="17" spans="2:6" ht="5.0999999999999996" customHeight="1" x14ac:dyDescent="0.25">
      <c r="B17" s="5"/>
      <c r="C17" s="6"/>
      <c r="D17" s="6"/>
      <c r="E17" s="6"/>
      <c r="F17" s="6"/>
    </row>
    <row r="18" spans="2:6" ht="15.75" customHeight="1" x14ac:dyDescent="0.25">
      <c r="B18" s="51" t="s">
        <v>91</v>
      </c>
      <c r="C18" s="148" t="s">
        <v>237</v>
      </c>
      <c r="D18" s="148"/>
      <c r="E18" s="148"/>
    </row>
    <row r="19" spans="2:6" ht="14.25" x14ac:dyDescent="0.25">
      <c r="B19" s="68" t="s">
        <v>89</v>
      </c>
      <c r="C19" s="7" t="s">
        <v>238</v>
      </c>
      <c r="D19" s="7" t="s">
        <v>239</v>
      </c>
      <c r="E19" s="7" t="s">
        <v>90</v>
      </c>
    </row>
    <row r="20" spans="2:6" ht="15.75" x14ac:dyDescent="0.25">
      <c r="B20" s="68" t="s">
        <v>88</v>
      </c>
      <c r="C20" s="69">
        <v>8</v>
      </c>
      <c r="D20" s="69">
        <v>6</v>
      </c>
      <c r="E20" s="69">
        <v>4</v>
      </c>
    </row>
    <row r="21" spans="2:6" ht="15.75" x14ac:dyDescent="0.25">
      <c r="B21" s="68" t="s">
        <v>162</v>
      </c>
      <c r="C21" s="69">
        <v>12</v>
      </c>
      <c r="D21" s="69">
        <v>12</v>
      </c>
      <c r="E21" s="69">
        <v>12</v>
      </c>
    </row>
    <row r="22" spans="2:6" ht="9.9499999999999993" customHeight="1" x14ac:dyDescent="0.25">
      <c r="B22" s="35"/>
      <c r="C22" s="35"/>
      <c r="D22" s="35"/>
      <c r="E22" s="35"/>
      <c r="F22" s="35"/>
    </row>
    <row r="23" spans="2:6" ht="15.75" x14ac:dyDescent="0.25">
      <c r="B23" s="153" t="s">
        <v>92</v>
      </c>
      <c r="C23" s="153"/>
      <c r="D23" s="153"/>
      <c r="E23" s="153"/>
      <c r="F23" s="153"/>
    </row>
    <row r="24" spans="2:6" ht="14.25" x14ac:dyDescent="0.25">
      <c r="B24" s="147" t="s">
        <v>326</v>
      </c>
      <c r="C24" s="147"/>
      <c r="D24" s="147"/>
      <c r="E24" s="147"/>
      <c r="F24" s="147"/>
    </row>
    <row r="25" spans="2:6" ht="14.25" x14ac:dyDescent="0.25">
      <c r="B25" s="147" t="s">
        <v>327</v>
      </c>
      <c r="C25" s="147"/>
      <c r="D25" s="147"/>
      <c r="E25" s="147"/>
      <c r="F25" s="147"/>
    </row>
    <row r="26" spans="2:6" ht="14.25" x14ac:dyDescent="0.25">
      <c r="B26" s="14" t="s">
        <v>34</v>
      </c>
      <c r="C26" s="14"/>
      <c r="D26" s="14"/>
      <c r="E26" s="14"/>
      <c r="F26" s="14"/>
    </row>
    <row r="27" spans="2:6" ht="14.25" x14ac:dyDescent="0.25">
      <c r="B27" s="14" t="s">
        <v>240</v>
      </c>
      <c r="C27" s="14"/>
      <c r="D27" s="14"/>
      <c r="E27" s="14"/>
      <c r="F27" s="14"/>
    </row>
    <row r="28" spans="2:6" ht="14.25" x14ac:dyDescent="0.25">
      <c r="B28" s="14" t="s">
        <v>241</v>
      </c>
      <c r="C28" s="14"/>
      <c r="D28" s="14"/>
      <c r="E28" s="14"/>
      <c r="F28" s="14"/>
    </row>
    <row r="29" spans="2:6" ht="5.0999999999999996" customHeight="1" x14ac:dyDescent="0.25">
      <c r="B29" s="5"/>
      <c r="C29" s="6"/>
      <c r="D29" s="6"/>
      <c r="E29" s="6"/>
      <c r="F29" s="6"/>
    </row>
    <row r="30" spans="2:6" ht="15.75" customHeight="1" x14ac:dyDescent="0.25">
      <c r="B30" s="51" t="s">
        <v>93</v>
      </c>
      <c r="C30" s="150" t="s">
        <v>7</v>
      </c>
      <c r="D30" s="151"/>
      <c r="E30" s="152"/>
      <c r="F30" s="14"/>
    </row>
    <row r="31" spans="2:6" ht="14.25" x14ac:dyDescent="0.25">
      <c r="B31" s="70" t="s">
        <v>8</v>
      </c>
      <c r="C31" s="7" t="s">
        <v>9</v>
      </c>
      <c r="D31" s="7" t="s">
        <v>10</v>
      </c>
      <c r="E31" s="7" t="s">
        <v>11</v>
      </c>
      <c r="F31" s="14"/>
    </row>
    <row r="32" spans="2:6" ht="15.75" x14ac:dyDescent="0.25">
      <c r="B32" s="70" t="s">
        <v>12</v>
      </c>
      <c r="C32" s="71">
        <v>0.25</v>
      </c>
      <c r="D32" s="71">
        <v>0.5</v>
      </c>
      <c r="E32" s="71">
        <v>0.75</v>
      </c>
      <c r="F32" s="14"/>
    </row>
    <row r="34" spans="2:6" ht="15.75" x14ac:dyDescent="0.25">
      <c r="B34" s="153" t="s">
        <v>281</v>
      </c>
      <c r="C34" s="153"/>
      <c r="D34" s="153"/>
      <c r="E34" s="153"/>
      <c r="F34" s="153"/>
    </row>
    <row r="35" spans="2:6" ht="14.25" x14ac:dyDescent="0.25">
      <c r="B35" s="147" t="s">
        <v>282</v>
      </c>
      <c r="C35" s="147"/>
      <c r="D35" s="147"/>
      <c r="E35" s="147"/>
      <c r="F35" s="147"/>
    </row>
    <row r="36" spans="2:6" ht="14.25" x14ac:dyDescent="0.25">
      <c r="B36" s="14" t="s">
        <v>280</v>
      </c>
    </row>
    <row r="37" spans="2:6" ht="5.0999999999999996" customHeight="1" x14ac:dyDescent="0.25"/>
    <row r="38" spans="2:6" ht="15.75" x14ac:dyDescent="0.25">
      <c r="B38" s="51" t="s">
        <v>269</v>
      </c>
      <c r="C38" s="148" t="s">
        <v>270</v>
      </c>
      <c r="D38" s="148"/>
    </row>
    <row r="39" spans="2:6" ht="14.25" x14ac:dyDescent="0.25">
      <c r="B39" s="70" t="s">
        <v>271</v>
      </c>
      <c r="C39" s="7" t="s">
        <v>9</v>
      </c>
      <c r="D39" s="7" t="s">
        <v>10</v>
      </c>
    </row>
    <row r="40" spans="2:6" ht="15.75" customHeight="1" x14ac:dyDescent="0.25">
      <c r="B40" s="70" t="s">
        <v>272</v>
      </c>
      <c r="C40" s="71">
        <v>0.5</v>
      </c>
      <c r="D40" s="71">
        <v>1</v>
      </c>
    </row>
    <row r="42" spans="2:6" ht="14.25" x14ac:dyDescent="0.25">
      <c r="B42" s="14" t="s">
        <v>273</v>
      </c>
    </row>
    <row r="43" spans="2:6" ht="5.0999999999999996" customHeight="1" x14ac:dyDescent="0.25"/>
    <row r="44" spans="2:6" ht="15.75" x14ac:dyDescent="0.25">
      <c r="B44" s="105" t="s">
        <v>274</v>
      </c>
      <c r="C44" s="154" t="s">
        <v>270</v>
      </c>
      <c r="D44" s="154"/>
      <c r="E44" s="154"/>
      <c r="F44" s="154"/>
    </row>
    <row r="45" spans="2:6" ht="14.25" x14ac:dyDescent="0.25">
      <c r="B45" s="82" t="s">
        <v>271</v>
      </c>
      <c r="C45" s="102" t="s">
        <v>275</v>
      </c>
      <c r="D45" s="102" t="s">
        <v>276</v>
      </c>
      <c r="E45" s="102" t="s">
        <v>277</v>
      </c>
      <c r="F45" s="102" t="s">
        <v>278</v>
      </c>
    </row>
    <row r="46" spans="2:6" ht="15.75" customHeight="1" x14ac:dyDescent="0.25">
      <c r="B46" s="82" t="s">
        <v>279</v>
      </c>
      <c r="C46" s="106">
        <v>0.25</v>
      </c>
      <c r="D46" s="106">
        <v>0.5</v>
      </c>
      <c r="E46" s="106">
        <v>0.75</v>
      </c>
      <c r="F46" s="106">
        <v>1</v>
      </c>
    </row>
    <row r="47" spans="2:6" ht="14.25" x14ac:dyDescent="0.25">
      <c r="B47" s="149" t="s">
        <v>262</v>
      </c>
      <c r="C47" s="149"/>
      <c r="D47" s="149"/>
      <c r="E47" s="149"/>
      <c r="F47" s="149"/>
    </row>
    <row r="49" spans="2:6" ht="15.75" x14ac:dyDescent="0.25">
      <c r="B49" s="153" t="s">
        <v>268</v>
      </c>
      <c r="C49" s="153"/>
      <c r="D49" s="153"/>
      <c r="E49" s="153"/>
      <c r="F49" s="153"/>
    </row>
    <row r="50" spans="2:6" ht="15" customHeight="1" x14ac:dyDescent="0.25">
      <c r="B50" s="147" t="s">
        <v>191</v>
      </c>
      <c r="C50" s="147"/>
      <c r="D50" s="147"/>
      <c r="E50" s="147"/>
      <c r="F50" s="147"/>
    </row>
    <row r="51" spans="2:6" ht="15" customHeight="1" x14ac:dyDescent="0.25">
      <c r="B51" s="147" t="s">
        <v>192</v>
      </c>
      <c r="C51" s="147"/>
      <c r="D51" s="147"/>
      <c r="E51" s="147"/>
      <c r="F51" s="147"/>
    </row>
    <row r="52" spans="2:6" ht="15" customHeight="1" x14ac:dyDescent="0.25">
      <c r="B52" s="147" t="s">
        <v>193</v>
      </c>
      <c r="C52" s="147"/>
      <c r="D52" s="147"/>
      <c r="E52" s="147"/>
      <c r="F52" s="147"/>
    </row>
    <row r="53" spans="2:6" ht="15" customHeight="1" x14ac:dyDescent="0.25">
      <c r="B53" s="147" t="s">
        <v>194</v>
      </c>
      <c r="C53" s="147"/>
      <c r="D53" s="147"/>
      <c r="E53" s="147"/>
      <c r="F53" s="147"/>
    </row>
    <row r="54" spans="2:6" ht="15" customHeight="1" x14ac:dyDescent="0.25">
      <c r="B54" s="147" t="s">
        <v>195</v>
      </c>
      <c r="C54" s="147"/>
      <c r="D54" s="147"/>
      <c r="E54" s="147"/>
      <c r="F54" s="147"/>
    </row>
    <row r="55" spans="2:6" ht="15" customHeight="1" x14ac:dyDescent="0.25">
      <c r="B55" s="147" t="s">
        <v>196</v>
      </c>
      <c r="C55" s="147"/>
      <c r="D55" s="147"/>
      <c r="E55" s="147"/>
      <c r="F55" s="147"/>
    </row>
    <row r="56" spans="2:6" ht="5.0999999999999996" customHeight="1" x14ac:dyDescent="0.25"/>
    <row r="57" spans="2:6" ht="15.75" x14ac:dyDescent="0.25">
      <c r="B57" s="51" t="s">
        <v>267</v>
      </c>
      <c r="C57" s="148" t="s">
        <v>197</v>
      </c>
      <c r="D57" s="148"/>
      <c r="E57" s="148"/>
      <c r="F57" s="148"/>
    </row>
    <row r="58" spans="2:6" x14ac:dyDescent="0.25">
      <c r="B58" s="78" t="s">
        <v>198</v>
      </c>
      <c r="C58" s="79" t="s">
        <v>242</v>
      </c>
      <c r="D58" s="79" t="s">
        <v>243</v>
      </c>
      <c r="E58" s="79" t="s">
        <v>244</v>
      </c>
      <c r="F58" s="79" t="s">
        <v>253</v>
      </c>
    </row>
    <row r="59" spans="2:6" ht="15.75" x14ac:dyDescent="0.25">
      <c r="B59" s="53" t="s">
        <v>199</v>
      </c>
      <c r="C59" s="53">
        <v>2</v>
      </c>
      <c r="D59" s="53">
        <v>5</v>
      </c>
      <c r="E59" s="53">
        <v>10</v>
      </c>
      <c r="F59" s="53">
        <v>20</v>
      </c>
    </row>
    <row r="60" spans="2:6" x14ac:dyDescent="0.25">
      <c r="B60" s="78" t="s">
        <v>200</v>
      </c>
      <c r="C60" s="79" t="s">
        <v>245</v>
      </c>
      <c r="D60" s="80" t="s">
        <v>246</v>
      </c>
      <c r="E60" s="79" t="s">
        <v>247</v>
      </c>
      <c r="F60" s="79" t="s">
        <v>201</v>
      </c>
    </row>
    <row r="61" spans="2:6" ht="15.75" x14ac:dyDescent="0.25">
      <c r="B61" s="53" t="s">
        <v>199</v>
      </c>
      <c r="C61" s="53">
        <v>2</v>
      </c>
      <c r="D61" s="53">
        <v>5</v>
      </c>
      <c r="E61" s="53">
        <v>10</v>
      </c>
      <c r="F61" s="53">
        <v>20</v>
      </c>
    </row>
    <row r="62" spans="2:6" x14ac:dyDescent="0.2">
      <c r="B62" s="101" t="s">
        <v>257</v>
      </c>
      <c r="C62" s="102" t="s">
        <v>258</v>
      </c>
      <c r="D62" s="102" t="s">
        <v>259</v>
      </c>
      <c r="E62" s="102" t="s">
        <v>260</v>
      </c>
      <c r="F62" s="102" t="s">
        <v>261</v>
      </c>
    </row>
    <row r="63" spans="2:6" ht="15" x14ac:dyDescent="0.25">
      <c r="B63" s="103" t="s">
        <v>199</v>
      </c>
      <c r="C63" s="104">
        <v>2</v>
      </c>
      <c r="D63" s="104">
        <v>5</v>
      </c>
      <c r="E63" s="104">
        <v>10</v>
      </c>
      <c r="F63" s="104">
        <v>20</v>
      </c>
    </row>
    <row r="64" spans="2:6" x14ac:dyDescent="0.25">
      <c r="B64" s="78" t="s">
        <v>206</v>
      </c>
      <c r="C64" s="79" t="s">
        <v>202</v>
      </c>
      <c r="D64" s="79" t="s">
        <v>248</v>
      </c>
      <c r="E64" s="79" t="s">
        <v>249</v>
      </c>
      <c r="F64" s="79" t="s">
        <v>203</v>
      </c>
    </row>
    <row r="65" spans="2:6" ht="15.75" x14ac:dyDescent="0.25">
      <c r="B65" s="53" t="s">
        <v>199</v>
      </c>
      <c r="C65" s="53">
        <v>0</v>
      </c>
      <c r="D65" s="53">
        <v>5</v>
      </c>
      <c r="E65" s="53">
        <v>10</v>
      </c>
      <c r="F65" s="53">
        <v>20</v>
      </c>
    </row>
    <row r="66" spans="2:6" x14ac:dyDescent="0.25">
      <c r="B66" s="78" t="s">
        <v>204</v>
      </c>
      <c r="C66" s="79" t="s">
        <v>250</v>
      </c>
      <c r="D66" s="79" t="s">
        <v>251</v>
      </c>
      <c r="E66" s="79" t="s">
        <v>252</v>
      </c>
      <c r="F66" s="79" t="s">
        <v>205</v>
      </c>
    </row>
    <row r="67" spans="2:6" ht="15.75" x14ac:dyDescent="0.25">
      <c r="B67" s="53" t="s">
        <v>199</v>
      </c>
      <c r="C67" s="53">
        <v>0</v>
      </c>
      <c r="D67" s="53">
        <v>5</v>
      </c>
      <c r="E67" s="53">
        <v>10</v>
      </c>
      <c r="F67" s="53">
        <v>20</v>
      </c>
    </row>
    <row r="68" spans="2:6" ht="14.25" x14ac:dyDescent="0.25">
      <c r="B68" s="149" t="s">
        <v>263</v>
      </c>
      <c r="C68" s="149"/>
      <c r="D68" s="149"/>
      <c r="E68" s="149"/>
      <c r="F68" s="149"/>
    </row>
    <row r="69" spans="2:6" ht="14.25" x14ac:dyDescent="0.25">
      <c r="B69" s="149" t="s">
        <v>262</v>
      </c>
      <c r="C69" s="149"/>
      <c r="D69" s="149"/>
      <c r="E69" s="149"/>
      <c r="F69" s="149"/>
    </row>
    <row r="70" spans="2:6" ht="5.0999999999999996" customHeight="1" x14ac:dyDescent="0.25"/>
    <row r="71" spans="2:6" ht="14.25" x14ac:dyDescent="0.25">
      <c r="B71" s="147" t="s">
        <v>328</v>
      </c>
      <c r="C71" s="147"/>
      <c r="D71" s="147"/>
      <c r="E71" s="147"/>
      <c r="F71" s="147"/>
    </row>
    <row r="72" spans="2:6" ht="13.5" thickBot="1" x14ac:dyDescent="0.3"/>
    <row r="73" spans="2:6" ht="24" thickBot="1" x14ac:dyDescent="0.3">
      <c r="B73" s="183" t="s">
        <v>1</v>
      </c>
      <c r="C73" s="184"/>
    </row>
    <row r="74" spans="2:6" ht="9.9499999999999993" customHeight="1" x14ac:dyDescent="0.25"/>
    <row r="75" spans="2:6" ht="15.75" x14ac:dyDescent="0.25">
      <c r="B75" s="153" t="s">
        <v>342</v>
      </c>
      <c r="C75" s="153"/>
      <c r="D75" s="153"/>
      <c r="E75" s="153"/>
      <c r="F75" s="153"/>
    </row>
    <row r="76" spans="2:6" ht="14.25" x14ac:dyDescent="0.25">
      <c r="B76" s="170" t="s">
        <v>168</v>
      </c>
      <c r="C76" s="171"/>
      <c r="D76" s="162" t="s">
        <v>35</v>
      </c>
      <c r="E76" s="163"/>
      <c r="F76" s="164"/>
    </row>
    <row r="77" spans="2:6" ht="14.25" x14ac:dyDescent="0.25">
      <c r="B77" s="170" t="s">
        <v>339</v>
      </c>
      <c r="C77" s="171"/>
      <c r="D77" s="165" t="s">
        <v>25</v>
      </c>
      <c r="E77" s="166"/>
      <c r="F77" s="167"/>
    </row>
    <row r="78" spans="2:6" ht="14.25" x14ac:dyDescent="0.25">
      <c r="B78" s="170" t="s">
        <v>340</v>
      </c>
      <c r="C78" s="171"/>
      <c r="D78" s="165" t="s">
        <v>47</v>
      </c>
      <c r="E78" s="166"/>
      <c r="F78" s="167"/>
    </row>
    <row r="79" spans="2:6" ht="9.9499999999999993" customHeight="1" x14ac:dyDescent="0.25"/>
    <row r="80" spans="2:6" ht="15.75" x14ac:dyDescent="0.25">
      <c r="B80" s="51" t="s">
        <v>334</v>
      </c>
      <c r="C80" s="148" t="s">
        <v>335</v>
      </c>
      <c r="D80" s="148"/>
    </row>
    <row r="81" spans="2:6" ht="14.25" x14ac:dyDescent="0.25">
      <c r="B81" s="68" t="s">
        <v>336</v>
      </c>
      <c r="C81" s="7" t="s">
        <v>337</v>
      </c>
      <c r="D81" s="36" t="s">
        <v>338</v>
      </c>
    </row>
    <row r="82" spans="2:6" ht="15" x14ac:dyDescent="0.25">
      <c r="B82" s="68" t="s">
        <v>46</v>
      </c>
      <c r="C82" s="57">
        <v>1</v>
      </c>
      <c r="D82" s="57">
        <v>10</v>
      </c>
    </row>
    <row r="83" spans="2:6" ht="15.75" x14ac:dyDescent="0.25">
      <c r="B83" s="62" t="s">
        <v>151</v>
      </c>
      <c r="C83" s="52">
        <v>1</v>
      </c>
      <c r="D83" s="52">
        <v>0</v>
      </c>
    </row>
    <row r="84" spans="2:6" ht="15.75" x14ac:dyDescent="0.25">
      <c r="B84" s="62" t="s">
        <v>158</v>
      </c>
      <c r="C84" s="52">
        <v>0</v>
      </c>
      <c r="D84" s="52">
        <v>15</v>
      </c>
    </row>
    <row r="85" spans="2:6" ht="9.9499999999999993" customHeight="1" x14ac:dyDescent="0.25"/>
    <row r="86" spans="2:6" ht="15.75" x14ac:dyDescent="0.25">
      <c r="B86" s="153" t="s">
        <v>341</v>
      </c>
      <c r="C86" s="153"/>
      <c r="D86" s="153"/>
      <c r="E86" s="153"/>
      <c r="F86" s="153"/>
    </row>
    <row r="87" spans="2:6" ht="14.25" x14ac:dyDescent="0.25">
      <c r="B87" s="170" t="s">
        <v>168</v>
      </c>
      <c r="C87" s="171"/>
      <c r="D87" s="162" t="s">
        <v>35</v>
      </c>
      <c r="E87" s="163"/>
      <c r="F87" s="164"/>
    </row>
    <row r="88" spans="2:6" ht="14.25" x14ac:dyDescent="0.25">
      <c r="B88" s="170" t="s">
        <v>292</v>
      </c>
      <c r="C88" s="171"/>
      <c r="D88" s="165" t="s">
        <v>13</v>
      </c>
      <c r="E88" s="166"/>
      <c r="F88" s="167"/>
    </row>
    <row r="89" spans="2:6" ht="14.25" x14ac:dyDescent="0.25">
      <c r="B89" s="170" t="s">
        <v>293</v>
      </c>
      <c r="C89" s="171"/>
      <c r="D89" s="165" t="s">
        <v>13</v>
      </c>
      <c r="E89" s="166"/>
      <c r="F89" s="167"/>
    </row>
    <row r="90" spans="2:6" ht="9.9499999999999993" customHeight="1" x14ac:dyDescent="0.25">
      <c r="B90" s="9"/>
      <c r="C90" s="10"/>
      <c r="D90" s="10"/>
      <c r="E90" s="10"/>
      <c r="F90" s="10"/>
    </row>
    <row r="91" spans="2:6" ht="15.75" customHeight="1" x14ac:dyDescent="0.25">
      <c r="B91" s="51" t="s">
        <v>14</v>
      </c>
      <c r="C91" s="148" t="s">
        <v>283</v>
      </c>
      <c r="D91" s="148"/>
      <c r="E91" s="9"/>
      <c r="F91" s="11"/>
    </row>
    <row r="92" spans="2:6" ht="14.25" x14ac:dyDescent="0.25">
      <c r="B92" s="68" t="s">
        <v>94</v>
      </c>
      <c r="C92" s="7" t="s">
        <v>231</v>
      </c>
      <c r="D92" s="7" t="s">
        <v>232</v>
      </c>
      <c r="E92" s="9"/>
      <c r="F92" s="9"/>
    </row>
    <row r="93" spans="2:6" ht="15" x14ac:dyDescent="0.25">
      <c r="B93" s="68" t="s">
        <v>15</v>
      </c>
      <c r="C93" s="57">
        <v>1.5</v>
      </c>
      <c r="D93" s="57">
        <v>2</v>
      </c>
      <c r="E93" s="9"/>
      <c r="F93" s="9"/>
    </row>
    <row r="94" spans="2:6" ht="15" x14ac:dyDescent="0.25">
      <c r="B94" s="68" t="s">
        <v>2</v>
      </c>
      <c r="C94" s="61">
        <v>30</v>
      </c>
      <c r="D94" s="61">
        <v>30</v>
      </c>
      <c r="E94" s="9"/>
      <c r="F94" s="9"/>
    </row>
    <row r="95" spans="2:6" ht="15.75" x14ac:dyDescent="0.25">
      <c r="B95" s="62" t="s">
        <v>16</v>
      </c>
      <c r="C95" s="52">
        <f>C93*C94</f>
        <v>45</v>
      </c>
      <c r="D95" s="52">
        <f>D93*D94</f>
        <v>60</v>
      </c>
      <c r="E95" s="9"/>
      <c r="F95" s="9"/>
    </row>
    <row r="96" spans="2:6" ht="5.0999999999999996" customHeight="1" x14ac:dyDescent="0.25"/>
    <row r="97" spans="2:6" ht="15.75" customHeight="1" x14ac:dyDescent="0.25">
      <c r="B97" s="51" t="s">
        <v>17</v>
      </c>
      <c r="C97" s="148" t="s">
        <v>284</v>
      </c>
      <c r="D97" s="148"/>
    </row>
    <row r="98" spans="2:6" x14ac:dyDescent="0.25">
      <c r="B98" s="8" t="s">
        <v>96</v>
      </c>
      <c r="C98" s="7" t="s">
        <v>235</v>
      </c>
      <c r="D98" s="7" t="s">
        <v>236</v>
      </c>
    </row>
    <row r="99" spans="2:6" x14ac:dyDescent="0.25">
      <c r="B99" s="7" t="s">
        <v>15</v>
      </c>
      <c r="C99" s="8">
        <v>3</v>
      </c>
      <c r="D99" s="8">
        <v>3</v>
      </c>
    </row>
    <row r="100" spans="2:6" x14ac:dyDescent="0.25">
      <c r="B100" s="7" t="s">
        <v>2</v>
      </c>
      <c r="C100" s="12">
        <v>30</v>
      </c>
      <c r="D100" s="12">
        <v>40</v>
      </c>
    </row>
    <row r="101" spans="2:6" ht="15.75" x14ac:dyDescent="0.25">
      <c r="B101" s="62" t="s">
        <v>16</v>
      </c>
      <c r="C101" s="52">
        <f>C99*C100</f>
        <v>90</v>
      </c>
      <c r="D101" s="52">
        <f>D99*D100</f>
        <v>120</v>
      </c>
    </row>
    <row r="102" spans="2:6" ht="9.9499999999999993" customHeight="1" x14ac:dyDescent="0.25"/>
    <row r="103" spans="2:6" ht="15.75" x14ac:dyDescent="0.25">
      <c r="B103" s="153" t="s">
        <v>329</v>
      </c>
      <c r="C103" s="153"/>
      <c r="D103" s="153"/>
      <c r="E103" s="153"/>
      <c r="F103" s="153"/>
    </row>
    <row r="104" spans="2:6" ht="14.25" x14ac:dyDescent="0.25">
      <c r="B104" s="170" t="s">
        <v>168</v>
      </c>
      <c r="C104" s="171"/>
      <c r="D104" s="162" t="s">
        <v>35</v>
      </c>
      <c r="E104" s="163"/>
      <c r="F104" s="164"/>
    </row>
    <row r="105" spans="2:6" ht="14.25" x14ac:dyDescent="0.25">
      <c r="B105" s="170" t="s">
        <v>290</v>
      </c>
      <c r="C105" s="171"/>
      <c r="D105" s="165" t="s">
        <v>169</v>
      </c>
      <c r="E105" s="166"/>
      <c r="F105" s="167"/>
    </row>
    <row r="106" spans="2:6" ht="14.25" x14ac:dyDescent="0.25">
      <c r="B106" s="170" t="s">
        <v>291</v>
      </c>
      <c r="C106" s="171"/>
      <c r="D106" s="165" t="s">
        <v>25</v>
      </c>
      <c r="E106" s="166"/>
      <c r="F106" s="167"/>
    </row>
    <row r="107" spans="2:6" ht="9.9499999999999993" customHeight="1" x14ac:dyDescent="0.25"/>
    <row r="108" spans="2:6" ht="15.75" customHeight="1" x14ac:dyDescent="0.25">
      <c r="B108" s="51" t="s">
        <v>18</v>
      </c>
      <c r="C108" s="150" t="s">
        <v>285</v>
      </c>
      <c r="D108" s="151"/>
      <c r="E108" s="151"/>
      <c r="F108" s="152"/>
    </row>
    <row r="109" spans="2:6" x14ac:dyDescent="0.25">
      <c r="B109" s="8" t="s">
        <v>101</v>
      </c>
      <c r="C109" s="37" t="s">
        <v>286</v>
      </c>
      <c r="D109" s="37" t="s">
        <v>287</v>
      </c>
      <c r="E109" s="37" t="s">
        <v>288</v>
      </c>
      <c r="F109" s="37" t="s">
        <v>289</v>
      </c>
    </row>
    <row r="110" spans="2:6" ht="15" x14ac:dyDescent="0.25">
      <c r="B110" s="7" t="s">
        <v>15</v>
      </c>
      <c r="C110" s="89">
        <v>4.5</v>
      </c>
      <c r="D110" s="89">
        <v>4.5</v>
      </c>
      <c r="E110" s="89">
        <v>6</v>
      </c>
      <c r="F110" s="89">
        <v>6</v>
      </c>
    </row>
    <row r="111" spans="2:6" ht="15" x14ac:dyDescent="0.25">
      <c r="B111" s="7" t="s">
        <v>2</v>
      </c>
      <c r="C111" s="61">
        <v>40</v>
      </c>
      <c r="D111" s="61">
        <v>40</v>
      </c>
      <c r="E111" s="61">
        <v>40</v>
      </c>
      <c r="F111" s="61">
        <v>40</v>
      </c>
    </row>
    <row r="112" spans="2:6" ht="15.75" x14ac:dyDescent="0.25">
      <c r="B112" s="62" t="s">
        <v>16</v>
      </c>
      <c r="C112" s="53">
        <f>C110*C111</f>
        <v>180</v>
      </c>
      <c r="D112" s="53">
        <f>D110*D111</f>
        <v>180</v>
      </c>
      <c r="E112" s="53">
        <f>E110*E111</f>
        <v>240</v>
      </c>
      <c r="F112" s="53">
        <f>F110*F111</f>
        <v>240</v>
      </c>
    </row>
    <row r="113" spans="2:6" ht="15.75" x14ac:dyDescent="0.25">
      <c r="B113" s="62" t="s">
        <v>158</v>
      </c>
      <c r="C113" s="53">
        <f>C110*C111</f>
        <v>180</v>
      </c>
      <c r="D113" s="53">
        <f t="shared" ref="D113:F113" si="0">D110*D111</f>
        <v>180</v>
      </c>
      <c r="E113" s="53">
        <f t="shared" si="0"/>
        <v>240</v>
      </c>
      <c r="F113" s="53">
        <f t="shared" si="0"/>
        <v>240</v>
      </c>
    </row>
    <row r="114" spans="2:6" ht="5.0999999999999996" customHeight="1" x14ac:dyDescent="0.25"/>
    <row r="115" spans="2:6" ht="15.75" x14ac:dyDescent="0.25">
      <c r="B115" s="51" t="s">
        <v>19</v>
      </c>
      <c r="C115" s="148" t="s">
        <v>294</v>
      </c>
      <c r="D115" s="148"/>
    </row>
    <row r="116" spans="2:6" ht="23.25" x14ac:dyDescent="0.25">
      <c r="B116" s="68" t="s">
        <v>154</v>
      </c>
      <c r="C116" s="4" t="s">
        <v>157</v>
      </c>
      <c r="D116" s="4" t="s">
        <v>20</v>
      </c>
    </row>
    <row r="117" spans="2:6" ht="15" x14ac:dyDescent="0.25">
      <c r="B117" s="68" t="s">
        <v>46</v>
      </c>
      <c r="C117" s="57">
        <v>1</v>
      </c>
      <c r="D117" s="57">
        <v>1</v>
      </c>
    </row>
    <row r="118" spans="2:6" ht="15.75" x14ac:dyDescent="0.25">
      <c r="B118" s="62" t="s">
        <v>151</v>
      </c>
      <c r="C118" s="53">
        <v>40</v>
      </c>
      <c r="D118" s="53">
        <v>80</v>
      </c>
    </row>
    <row r="119" spans="2:6" ht="9.9499999999999993" customHeight="1" x14ac:dyDescent="0.25"/>
    <row r="120" spans="2:6" ht="15.75" x14ac:dyDescent="0.25">
      <c r="B120" s="153" t="s">
        <v>102</v>
      </c>
      <c r="C120" s="153"/>
      <c r="D120" s="153"/>
      <c r="E120" s="153"/>
      <c r="F120" s="153"/>
    </row>
    <row r="121" spans="2:6" ht="14.25" x14ac:dyDescent="0.25">
      <c r="B121" s="170" t="s">
        <v>168</v>
      </c>
      <c r="C121" s="171"/>
      <c r="D121" s="162" t="s">
        <v>35</v>
      </c>
      <c r="E121" s="163"/>
      <c r="F121" s="164"/>
    </row>
    <row r="122" spans="2:6" ht="14.25" x14ac:dyDescent="0.25">
      <c r="B122" s="170" t="s">
        <v>103</v>
      </c>
      <c r="C122" s="171"/>
      <c r="D122" s="165" t="s">
        <v>47</v>
      </c>
      <c r="E122" s="166"/>
      <c r="F122" s="167"/>
    </row>
    <row r="123" spans="2:6" ht="14.25" x14ac:dyDescent="0.25">
      <c r="B123" s="170" t="s">
        <v>104</v>
      </c>
      <c r="C123" s="171"/>
      <c r="D123" s="165" t="s">
        <v>25</v>
      </c>
      <c r="E123" s="166"/>
      <c r="F123" s="167"/>
    </row>
    <row r="124" spans="2:6" ht="9.9499999999999993" customHeight="1" x14ac:dyDescent="0.25"/>
    <row r="125" spans="2:6" ht="15.75" customHeight="1" x14ac:dyDescent="0.25">
      <c r="B125" s="51" t="s">
        <v>21</v>
      </c>
      <c r="C125" s="62" t="s">
        <v>159</v>
      </c>
    </row>
    <row r="126" spans="2:6" ht="14.25" x14ac:dyDescent="0.25">
      <c r="B126" s="68" t="s">
        <v>101</v>
      </c>
      <c r="C126" s="7" t="s">
        <v>156</v>
      </c>
    </row>
    <row r="127" spans="2:6" ht="15" x14ac:dyDescent="0.25">
      <c r="B127" s="68" t="s">
        <v>15</v>
      </c>
      <c r="C127" s="57">
        <v>6</v>
      </c>
    </row>
    <row r="128" spans="2:6" ht="15" x14ac:dyDescent="0.25">
      <c r="B128" s="68" t="s">
        <v>2</v>
      </c>
      <c r="C128" s="61">
        <v>40</v>
      </c>
    </row>
    <row r="129" spans="2:6" ht="15.75" x14ac:dyDescent="0.25">
      <c r="B129" s="62" t="s">
        <v>155</v>
      </c>
      <c r="C129" s="53">
        <f>C127*C128</f>
        <v>240</v>
      </c>
    </row>
    <row r="130" spans="2:6" ht="5.0999999999999996" customHeight="1" x14ac:dyDescent="0.25"/>
    <row r="131" spans="2:6" ht="15.75" customHeight="1" x14ac:dyDescent="0.25">
      <c r="B131" s="51" t="s">
        <v>22</v>
      </c>
      <c r="C131" s="148" t="s">
        <v>294</v>
      </c>
      <c r="D131" s="148"/>
    </row>
    <row r="132" spans="2:6" ht="23.25" x14ac:dyDescent="0.25">
      <c r="B132" s="68" t="s">
        <v>154</v>
      </c>
      <c r="C132" s="4" t="s">
        <v>207</v>
      </c>
      <c r="D132" s="90" t="s">
        <v>295</v>
      </c>
    </row>
    <row r="133" spans="2:6" ht="15" x14ac:dyDescent="0.25">
      <c r="B133" s="68" t="s">
        <v>46</v>
      </c>
      <c r="C133" s="57">
        <v>1</v>
      </c>
      <c r="D133" s="91">
        <v>1</v>
      </c>
    </row>
    <row r="134" spans="2:6" ht="15.75" x14ac:dyDescent="0.25">
      <c r="B134" s="62" t="s">
        <v>151</v>
      </c>
      <c r="C134" s="53">
        <v>40</v>
      </c>
      <c r="D134" s="88">
        <v>80</v>
      </c>
    </row>
    <row r="135" spans="2:6" ht="9.9499999999999993" customHeight="1" x14ac:dyDescent="0.25"/>
    <row r="136" spans="2:6" ht="15.75" x14ac:dyDescent="0.25">
      <c r="B136" s="153" t="s">
        <v>97</v>
      </c>
      <c r="C136" s="153"/>
      <c r="D136" s="153"/>
      <c r="E136" s="153"/>
      <c r="F136" s="153"/>
    </row>
    <row r="137" spans="2:6" ht="14.25" x14ac:dyDescent="0.25">
      <c r="B137" s="170" t="s">
        <v>168</v>
      </c>
      <c r="C137" s="171"/>
      <c r="D137" s="162" t="s">
        <v>35</v>
      </c>
      <c r="E137" s="163"/>
      <c r="F137" s="164"/>
    </row>
    <row r="138" spans="2:6" ht="14.25" x14ac:dyDescent="0.25">
      <c r="B138" s="170" t="s">
        <v>98</v>
      </c>
      <c r="C138" s="171"/>
      <c r="D138" s="165" t="s">
        <v>48</v>
      </c>
      <c r="E138" s="166"/>
      <c r="F138" s="167"/>
    </row>
    <row r="139" spans="2:6" ht="14.25" x14ac:dyDescent="0.25">
      <c r="B139" s="170" t="s">
        <v>99</v>
      </c>
      <c r="C139" s="171"/>
      <c r="D139" s="165" t="s">
        <v>48</v>
      </c>
      <c r="E139" s="166"/>
      <c r="F139" s="167"/>
    </row>
    <row r="140" spans="2:6" ht="9.9499999999999993" customHeight="1" x14ac:dyDescent="0.25"/>
    <row r="141" spans="2:6" ht="18.75" x14ac:dyDescent="0.25">
      <c r="B141" s="51" t="s">
        <v>105</v>
      </c>
      <c r="C141" s="150" t="s">
        <v>153</v>
      </c>
      <c r="D141" s="152"/>
      <c r="E141" s="13"/>
      <c r="F141" s="23"/>
    </row>
    <row r="142" spans="2:6" ht="14.25" x14ac:dyDescent="0.25">
      <c r="B142" s="68" t="s">
        <v>100</v>
      </c>
      <c r="C142" s="7" t="s">
        <v>68</v>
      </c>
      <c r="D142" s="7" t="s">
        <v>71</v>
      </c>
      <c r="F142" s="18"/>
    </row>
    <row r="143" spans="2:6" ht="15" x14ac:dyDescent="0.25">
      <c r="B143" s="68" t="s">
        <v>15</v>
      </c>
      <c r="C143" s="57">
        <v>2</v>
      </c>
      <c r="D143" s="57">
        <v>2</v>
      </c>
      <c r="F143" s="18"/>
    </row>
    <row r="144" spans="2:6" ht="15" x14ac:dyDescent="0.25">
      <c r="B144" s="68" t="s">
        <v>2</v>
      </c>
      <c r="C144" s="61">
        <v>30</v>
      </c>
      <c r="D144" s="61">
        <v>30</v>
      </c>
      <c r="F144" s="18"/>
    </row>
    <row r="145" spans="2:6" ht="15.75" x14ac:dyDescent="0.25">
      <c r="B145" s="62" t="s">
        <v>16</v>
      </c>
      <c r="C145" s="52">
        <f>C143*C144</f>
        <v>60</v>
      </c>
      <c r="D145" s="52">
        <f>D143*D144</f>
        <v>60</v>
      </c>
      <c r="F145" s="18"/>
    </row>
    <row r="146" spans="2:6" ht="13.5" thickBot="1" x14ac:dyDescent="0.3"/>
    <row r="147" spans="2:6" ht="24" thickBot="1" x14ac:dyDescent="0.3">
      <c r="B147" s="185" t="s">
        <v>106</v>
      </c>
      <c r="C147" s="186"/>
    </row>
    <row r="148" spans="2:6" ht="9.9499999999999993" customHeight="1" x14ac:dyDescent="0.25"/>
    <row r="149" spans="2:6" ht="15" customHeight="1" x14ac:dyDescent="0.25">
      <c r="B149" s="168" t="s">
        <v>106</v>
      </c>
      <c r="C149" s="169"/>
      <c r="D149" s="162" t="s">
        <v>170</v>
      </c>
      <c r="E149" s="163"/>
      <c r="F149" s="164"/>
    </row>
    <row r="150" spans="2:6" ht="15" customHeight="1" x14ac:dyDescent="0.25">
      <c r="B150" s="170" t="s">
        <v>107</v>
      </c>
      <c r="C150" s="171"/>
      <c r="D150" s="165" t="s">
        <v>108</v>
      </c>
      <c r="E150" s="166"/>
      <c r="F150" s="167"/>
    </row>
    <row r="151" spans="2:6" ht="9.9499999999999993" customHeight="1" x14ac:dyDescent="0.25"/>
    <row r="152" spans="2:6" ht="15.75" x14ac:dyDescent="0.25">
      <c r="B152" s="51" t="s">
        <v>23</v>
      </c>
      <c r="C152" s="63" t="s">
        <v>110</v>
      </c>
    </row>
    <row r="153" spans="2:6" ht="14.25" x14ac:dyDescent="0.25">
      <c r="B153" s="68" t="s">
        <v>112</v>
      </c>
      <c r="C153" s="7" t="s">
        <v>111</v>
      </c>
    </row>
    <row r="154" spans="2:6" ht="15" x14ac:dyDescent="0.25">
      <c r="B154" s="68" t="s">
        <v>109</v>
      </c>
      <c r="C154" s="57">
        <v>10</v>
      </c>
    </row>
    <row r="155" spans="2:6" ht="15.75" x14ac:dyDescent="0.25">
      <c r="B155" s="60" t="s">
        <v>152</v>
      </c>
      <c r="C155" s="54">
        <v>1</v>
      </c>
    </row>
    <row r="156" spans="2:6" ht="15" customHeight="1" thickBot="1" x14ac:dyDescent="0.3"/>
    <row r="157" spans="2:6" ht="24.95" customHeight="1" thickBot="1" x14ac:dyDescent="0.3">
      <c r="B157" s="180" t="s">
        <v>32</v>
      </c>
      <c r="C157" s="181"/>
      <c r="F157" s="13"/>
    </row>
    <row r="158" spans="2:6" ht="9.9499999999999993" customHeight="1" x14ac:dyDescent="0.25"/>
    <row r="159" spans="2:6" ht="15" customHeight="1" x14ac:dyDescent="0.25">
      <c r="B159" s="153" t="s">
        <v>113</v>
      </c>
      <c r="C159" s="153"/>
      <c r="D159" s="153"/>
      <c r="E159" s="153"/>
      <c r="F159" s="153"/>
    </row>
    <row r="160" spans="2:6" ht="14.25" x14ac:dyDescent="0.25">
      <c r="B160" s="168" t="s">
        <v>24</v>
      </c>
      <c r="C160" s="169"/>
      <c r="D160" s="162" t="s">
        <v>35</v>
      </c>
      <c r="E160" s="163"/>
      <c r="F160" s="164"/>
    </row>
    <row r="161" spans="2:6" ht="14.25" x14ac:dyDescent="0.25">
      <c r="B161" s="170" t="s">
        <v>26</v>
      </c>
      <c r="C161" s="171"/>
      <c r="D161" s="165" t="s">
        <v>25</v>
      </c>
      <c r="E161" s="166"/>
      <c r="F161" s="167"/>
    </row>
    <row r="162" spans="2:6" ht="9.9499999999999993" customHeight="1" x14ac:dyDescent="0.25"/>
    <row r="163" spans="2:6" ht="18.75" x14ac:dyDescent="0.25">
      <c r="B163" s="51" t="s">
        <v>45</v>
      </c>
      <c r="C163" s="64" t="s">
        <v>72</v>
      </c>
      <c r="E163" s="23"/>
      <c r="F163" s="23"/>
    </row>
    <row r="164" spans="2:6" ht="22.5" x14ac:dyDescent="0.25">
      <c r="B164" s="68" t="s">
        <v>114</v>
      </c>
      <c r="C164" s="4" t="s">
        <v>147</v>
      </c>
      <c r="E164" s="18"/>
      <c r="F164" s="18"/>
    </row>
    <row r="165" spans="2:6" ht="15" x14ac:dyDescent="0.25">
      <c r="B165" s="68" t="s">
        <v>301</v>
      </c>
      <c r="C165" s="57">
        <v>10</v>
      </c>
      <c r="E165" s="18"/>
      <c r="F165" s="18"/>
    </row>
    <row r="166" spans="2:6" ht="15" customHeight="1" x14ac:dyDescent="0.25">
      <c r="B166" s="59" t="s">
        <v>151</v>
      </c>
      <c r="C166" s="55">
        <v>1</v>
      </c>
      <c r="E166" s="18"/>
      <c r="F166" s="18"/>
    </row>
    <row r="167" spans="2:6" ht="15" customHeight="1" thickBot="1" x14ac:dyDescent="0.3">
      <c r="E167" s="18"/>
      <c r="F167" s="18"/>
    </row>
    <row r="168" spans="2:6" ht="24.95" customHeight="1" thickBot="1" x14ac:dyDescent="0.3">
      <c r="B168" s="177" t="s">
        <v>33</v>
      </c>
      <c r="C168" s="178"/>
    </row>
    <row r="169" spans="2:6" ht="9.9499999999999993" customHeight="1" x14ac:dyDescent="0.25"/>
    <row r="170" spans="2:6" ht="15" customHeight="1" x14ac:dyDescent="0.25">
      <c r="B170" s="153" t="s">
        <v>115</v>
      </c>
      <c r="C170" s="153"/>
      <c r="D170" s="153"/>
      <c r="E170" s="153"/>
      <c r="F170" s="153"/>
    </row>
    <row r="171" spans="2:6" ht="15" customHeight="1" x14ac:dyDescent="0.25">
      <c r="B171" s="168" t="s">
        <v>27</v>
      </c>
      <c r="C171" s="169"/>
      <c r="D171" s="162" t="s">
        <v>35</v>
      </c>
      <c r="E171" s="163"/>
      <c r="F171" s="164"/>
    </row>
    <row r="172" spans="2:6" ht="15" customHeight="1" x14ac:dyDescent="0.25">
      <c r="B172" s="170" t="s">
        <v>28</v>
      </c>
      <c r="C172" s="171"/>
      <c r="D172" s="165" t="s">
        <v>171</v>
      </c>
      <c r="E172" s="166"/>
      <c r="F172" s="167"/>
    </row>
    <row r="173" spans="2:6" ht="9.9499999999999993" customHeight="1" x14ac:dyDescent="0.25"/>
    <row r="174" spans="2:6" ht="15.75" x14ac:dyDescent="0.25">
      <c r="B174" s="51" t="s">
        <v>44</v>
      </c>
      <c r="C174" s="187" t="s">
        <v>33</v>
      </c>
      <c r="D174" s="187"/>
      <c r="E174" s="187"/>
      <c r="F174" s="187"/>
    </row>
    <row r="175" spans="2:6" ht="24" x14ac:dyDescent="0.25">
      <c r="B175" s="68" t="s">
        <v>29</v>
      </c>
      <c r="C175" s="36" t="s">
        <v>172</v>
      </c>
      <c r="D175" s="36" t="s">
        <v>149</v>
      </c>
      <c r="E175" s="36" t="s">
        <v>116</v>
      </c>
      <c r="F175" s="36" t="s">
        <v>148</v>
      </c>
    </row>
    <row r="176" spans="2:6" ht="15" x14ac:dyDescent="0.25">
      <c r="B176" s="68" t="s">
        <v>30</v>
      </c>
      <c r="C176" s="57">
        <v>3</v>
      </c>
      <c r="D176" s="57">
        <v>0</v>
      </c>
      <c r="E176" s="57">
        <v>0</v>
      </c>
      <c r="F176" s="57">
        <v>50</v>
      </c>
    </row>
    <row r="177" spans="2:6" ht="15" x14ac:dyDescent="0.25">
      <c r="B177" s="68" t="s">
        <v>31</v>
      </c>
      <c r="C177" s="57">
        <v>0</v>
      </c>
      <c r="D177" s="57">
        <v>1</v>
      </c>
      <c r="E177" s="57">
        <v>2</v>
      </c>
      <c r="F177" s="57">
        <v>0</v>
      </c>
    </row>
    <row r="178" spans="2:6" ht="15" customHeight="1" x14ac:dyDescent="0.25">
      <c r="B178" s="58" t="s">
        <v>150</v>
      </c>
      <c r="C178" s="56">
        <v>100</v>
      </c>
      <c r="D178" s="56">
        <v>100</v>
      </c>
      <c r="E178" s="56">
        <v>100</v>
      </c>
      <c r="F178" s="56">
        <v>50</v>
      </c>
    </row>
    <row r="179" spans="2:6" ht="9.9499999999999993" customHeight="1" x14ac:dyDescent="0.25"/>
    <row r="180" spans="2:6" ht="15" customHeight="1" x14ac:dyDescent="0.25">
      <c r="B180" s="153" t="s">
        <v>117</v>
      </c>
      <c r="C180" s="153"/>
      <c r="D180" s="153"/>
      <c r="E180" s="153"/>
      <c r="F180" s="153"/>
    </row>
    <row r="181" spans="2:6" ht="15" customHeight="1" x14ac:dyDescent="0.25">
      <c r="B181" s="3" t="s">
        <v>40</v>
      </c>
    </row>
    <row r="182" spans="2:6" ht="15" customHeight="1" x14ac:dyDescent="0.25">
      <c r="B182" s="188" t="s">
        <v>41</v>
      </c>
      <c r="C182" s="188"/>
      <c r="D182" s="188"/>
      <c r="E182" s="188"/>
      <c r="F182" s="188"/>
    </row>
    <row r="183" spans="2:6" ht="15" customHeight="1" x14ac:dyDescent="0.25">
      <c r="B183" s="188"/>
      <c r="C183" s="188"/>
      <c r="D183" s="188"/>
      <c r="E183" s="188"/>
      <c r="F183" s="188"/>
    </row>
    <row r="184" spans="2:6" ht="9.9499999999999993" customHeight="1" x14ac:dyDescent="0.25">
      <c r="B184" s="22"/>
      <c r="C184" s="22"/>
      <c r="D184" s="22"/>
      <c r="E184" s="22"/>
      <c r="F184" s="22"/>
    </row>
    <row r="185" spans="2:6" ht="14.25" x14ac:dyDescent="0.25">
      <c r="B185" s="168" t="s">
        <v>27</v>
      </c>
      <c r="C185" s="169"/>
      <c r="D185" s="162" t="s">
        <v>35</v>
      </c>
      <c r="E185" s="163"/>
      <c r="F185" s="164"/>
    </row>
    <row r="186" spans="2:6" ht="14.25" x14ac:dyDescent="0.25">
      <c r="B186" s="170" t="s">
        <v>53</v>
      </c>
      <c r="C186" s="171"/>
      <c r="D186" s="165" t="s">
        <v>54</v>
      </c>
      <c r="E186" s="166"/>
      <c r="F186" s="167"/>
    </row>
    <row r="187" spans="2:6" ht="9.9499999999999993" customHeight="1" x14ac:dyDescent="0.25">
      <c r="B187" s="22"/>
      <c r="C187" s="22"/>
      <c r="D187" s="22"/>
      <c r="E187" s="22"/>
      <c r="F187" s="22"/>
    </row>
    <row r="188" spans="2:6" ht="15.75" x14ac:dyDescent="0.25">
      <c r="B188" s="51" t="s">
        <v>50</v>
      </c>
      <c r="C188" s="65" t="s">
        <v>73</v>
      </c>
      <c r="D188" s="22"/>
      <c r="E188" s="22"/>
      <c r="F188" s="22"/>
    </row>
    <row r="189" spans="2:6" ht="14.25" x14ac:dyDescent="0.25">
      <c r="B189" s="68" t="s">
        <v>51</v>
      </c>
      <c r="C189" s="7" t="s">
        <v>312</v>
      </c>
      <c r="D189" s="22"/>
      <c r="E189" s="22"/>
      <c r="F189" s="22"/>
    </row>
    <row r="190" spans="2:6" ht="15" customHeight="1" x14ac:dyDescent="0.25">
      <c r="B190" s="68" t="s">
        <v>52</v>
      </c>
      <c r="C190" s="57">
        <v>50</v>
      </c>
      <c r="D190" s="22"/>
      <c r="E190" s="22"/>
      <c r="F190" s="22"/>
    </row>
    <row r="191" spans="2:6" ht="15" customHeight="1" x14ac:dyDescent="0.25">
      <c r="B191" s="58" t="s">
        <v>160</v>
      </c>
      <c r="C191" s="56">
        <v>50</v>
      </c>
      <c r="D191" s="22"/>
      <c r="E191" s="22"/>
      <c r="F191" s="22"/>
    </row>
    <row r="192" spans="2:6" ht="15" customHeight="1" x14ac:dyDescent="0.25">
      <c r="B192" s="3" t="s">
        <v>49</v>
      </c>
    </row>
    <row r="193" spans="2:6" ht="15" customHeight="1" thickBot="1" x14ac:dyDescent="0.3"/>
    <row r="194" spans="2:6" ht="24.95" customHeight="1" thickBot="1" x14ac:dyDescent="0.3">
      <c r="B194" s="175" t="s">
        <v>42</v>
      </c>
      <c r="C194" s="176"/>
    </row>
    <row r="195" spans="2:6" ht="9.9499999999999993" customHeight="1" x14ac:dyDescent="0.25"/>
    <row r="196" spans="2:6" ht="15" customHeight="1" x14ac:dyDescent="0.25">
      <c r="B196" s="153" t="s">
        <v>118</v>
      </c>
      <c r="C196" s="153"/>
      <c r="D196" s="153"/>
      <c r="E196" s="153"/>
      <c r="F196" s="153"/>
    </row>
    <row r="197" spans="2:6" ht="14.25" x14ac:dyDescent="0.25">
      <c r="B197" s="158" t="s">
        <v>37</v>
      </c>
      <c r="C197" s="159"/>
      <c r="D197" s="172" t="s">
        <v>35</v>
      </c>
      <c r="E197" s="173"/>
      <c r="F197" s="174"/>
    </row>
    <row r="198" spans="2:6" ht="14.25" x14ac:dyDescent="0.25">
      <c r="B198" s="160" t="s">
        <v>146</v>
      </c>
      <c r="C198" s="161"/>
      <c r="D198" s="155" t="s">
        <v>43</v>
      </c>
      <c r="E198" s="156"/>
      <c r="F198" s="157"/>
    </row>
    <row r="199" spans="2:6" ht="9.9499999999999993" customHeight="1" x14ac:dyDescent="0.25">
      <c r="B199" s="160" t="s">
        <v>121</v>
      </c>
      <c r="C199" s="161"/>
      <c r="D199" s="155" t="s">
        <v>43</v>
      </c>
      <c r="E199" s="156"/>
      <c r="F199" s="157"/>
    </row>
    <row r="200" spans="2:6" ht="9.9499999999999993" customHeight="1" x14ac:dyDescent="0.25">
      <c r="B200" s="92"/>
      <c r="C200" s="92"/>
      <c r="D200" s="92"/>
      <c r="E200" s="92"/>
      <c r="F200" s="92"/>
    </row>
    <row r="201" spans="2:6" ht="15.75" customHeight="1" x14ac:dyDescent="0.25">
      <c r="B201" s="93" t="s">
        <v>55</v>
      </c>
      <c r="C201" s="182" t="s">
        <v>42</v>
      </c>
      <c r="D201" s="182"/>
      <c r="E201" s="182"/>
      <c r="F201" s="182"/>
    </row>
    <row r="202" spans="2:6" x14ac:dyDescent="0.25">
      <c r="B202" s="94" t="s">
        <v>119</v>
      </c>
      <c r="C202" s="94" t="s">
        <v>124</v>
      </c>
      <c r="D202" s="94" t="s">
        <v>163</v>
      </c>
      <c r="E202" s="94" t="s">
        <v>125</v>
      </c>
      <c r="F202" s="94" t="s">
        <v>120</v>
      </c>
    </row>
    <row r="203" spans="2:6" ht="15.75" x14ac:dyDescent="0.25">
      <c r="B203" s="95" t="s">
        <v>161</v>
      </c>
      <c r="C203" s="96" t="s">
        <v>302</v>
      </c>
      <c r="D203" s="96" t="s">
        <v>303</v>
      </c>
      <c r="E203" s="96" t="s">
        <v>304</v>
      </c>
      <c r="F203" s="96" t="s">
        <v>305</v>
      </c>
    </row>
    <row r="204" spans="2:6" ht="5.0999999999999996" customHeight="1" x14ac:dyDescent="0.25">
      <c r="B204" s="92"/>
      <c r="C204" s="92"/>
      <c r="D204" s="92"/>
      <c r="E204" s="92"/>
      <c r="F204" s="92"/>
    </row>
    <row r="205" spans="2:6" ht="15.75" x14ac:dyDescent="0.25">
      <c r="B205" s="93" t="s">
        <v>56</v>
      </c>
      <c r="C205" s="182" t="s">
        <v>126</v>
      </c>
      <c r="D205" s="182"/>
      <c r="E205" s="182"/>
      <c r="F205" s="182"/>
    </row>
    <row r="206" spans="2:6" x14ac:dyDescent="0.25">
      <c r="B206" s="97" t="s">
        <v>127</v>
      </c>
      <c r="C206" s="97" t="s">
        <v>128</v>
      </c>
      <c r="D206" s="97" t="s">
        <v>129</v>
      </c>
      <c r="E206" s="97" t="s">
        <v>130</v>
      </c>
      <c r="F206" s="97" t="s">
        <v>131</v>
      </c>
    </row>
    <row r="207" spans="2:6" ht="15.75" x14ac:dyDescent="0.25">
      <c r="B207" s="98" t="s">
        <v>132</v>
      </c>
      <c r="C207" s="99" t="s">
        <v>308</v>
      </c>
      <c r="D207" s="99" t="s">
        <v>309</v>
      </c>
      <c r="E207" s="99" t="s">
        <v>310</v>
      </c>
      <c r="F207" s="99" t="s">
        <v>311</v>
      </c>
    </row>
    <row r="208" spans="2:6" ht="24" x14ac:dyDescent="0.25">
      <c r="B208" s="97" t="s">
        <v>133</v>
      </c>
      <c r="C208" s="97" t="s">
        <v>134</v>
      </c>
      <c r="D208" s="97" t="s">
        <v>135</v>
      </c>
      <c r="E208" s="97" t="s">
        <v>306</v>
      </c>
      <c r="F208" s="97" t="s">
        <v>307</v>
      </c>
    </row>
    <row r="209" spans="2:6" ht="15.75" x14ac:dyDescent="0.25">
      <c r="B209" s="98" t="s">
        <v>132</v>
      </c>
      <c r="C209" s="99" t="s">
        <v>308</v>
      </c>
      <c r="D209" s="99" t="s">
        <v>309</v>
      </c>
      <c r="E209" s="99" t="s">
        <v>310</v>
      </c>
      <c r="F209" s="99" t="s">
        <v>311</v>
      </c>
    </row>
  </sheetData>
  <mergeCells count="106">
    <mergeCell ref="B78:C78"/>
    <mergeCell ref="D78:F78"/>
    <mergeCell ref="C80:D80"/>
    <mergeCell ref="B75:F75"/>
    <mergeCell ref="B76:C76"/>
    <mergeCell ref="D76:F76"/>
    <mergeCell ref="B77:C77"/>
    <mergeCell ref="D77:F77"/>
    <mergeCell ref="C131:D131"/>
    <mergeCell ref="C174:F174"/>
    <mergeCell ref="B120:F120"/>
    <mergeCell ref="B182:F183"/>
    <mergeCell ref="D137:F137"/>
    <mergeCell ref="D138:F138"/>
    <mergeCell ref="D139:F139"/>
    <mergeCell ref="B137:C137"/>
    <mergeCell ref="B138:C138"/>
    <mergeCell ref="B139:C139"/>
    <mergeCell ref="D149:F149"/>
    <mergeCell ref="D150:F150"/>
    <mergeCell ref="B149:C149"/>
    <mergeCell ref="B150:C150"/>
    <mergeCell ref="D160:F160"/>
    <mergeCell ref="B180:F180"/>
    <mergeCell ref="B157:C157"/>
    <mergeCell ref="C201:F201"/>
    <mergeCell ref="C205:F205"/>
    <mergeCell ref="B73:C73"/>
    <mergeCell ref="B86:F86"/>
    <mergeCell ref="B136:F136"/>
    <mergeCell ref="C115:D115"/>
    <mergeCell ref="C141:D141"/>
    <mergeCell ref="C97:D97"/>
    <mergeCell ref="C91:D91"/>
    <mergeCell ref="D104:F104"/>
    <mergeCell ref="D105:F105"/>
    <mergeCell ref="D106:F106"/>
    <mergeCell ref="B104:C104"/>
    <mergeCell ref="B147:C147"/>
    <mergeCell ref="B105:C105"/>
    <mergeCell ref="B2:F2"/>
    <mergeCell ref="B6:F6"/>
    <mergeCell ref="B7:F7"/>
    <mergeCell ref="B103:F103"/>
    <mergeCell ref="C108:F108"/>
    <mergeCell ref="B23:F23"/>
    <mergeCell ref="B24:F24"/>
    <mergeCell ref="B25:F25"/>
    <mergeCell ref="C14:D14"/>
    <mergeCell ref="B3:F3"/>
    <mergeCell ref="C18:E18"/>
    <mergeCell ref="B8:F8"/>
    <mergeCell ref="B5:F5"/>
    <mergeCell ref="C10:F10"/>
    <mergeCell ref="B106:C106"/>
    <mergeCell ref="D87:F87"/>
    <mergeCell ref="D122:F122"/>
    <mergeCell ref="D123:F123"/>
    <mergeCell ref="B121:C121"/>
    <mergeCell ref="B122:C122"/>
    <mergeCell ref="B123:C123"/>
    <mergeCell ref="D121:F121"/>
    <mergeCell ref="D88:F88"/>
    <mergeCell ref="D89:F89"/>
    <mergeCell ref="B87:C87"/>
    <mergeCell ref="B88:C88"/>
    <mergeCell ref="B89:C89"/>
    <mergeCell ref="B159:F159"/>
    <mergeCell ref="D161:F161"/>
    <mergeCell ref="B160:C160"/>
    <mergeCell ref="B161:C161"/>
    <mergeCell ref="D171:F171"/>
    <mergeCell ref="D172:F172"/>
    <mergeCell ref="B171:C171"/>
    <mergeCell ref="B172:C172"/>
    <mergeCell ref="B168:C168"/>
    <mergeCell ref="B170:F170"/>
    <mergeCell ref="D185:F185"/>
    <mergeCell ref="D186:F186"/>
    <mergeCell ref="B185:C185"/>
    <mergeCell ref="B186:C186"/>
    <mergeCell ref="D197:F197"/>
    <mergeCell ref="B196:F196"/>
    <mergeCell ref="B194:C194"/>
    <mergeCell ref="D198:F198"/>
    <mergeCell ref="D199:F199"/>
    <mergeCell ref="B197:C197"/>
    <mergeCell ref="B198:C198"/>
    <mergeCell ref="B199:C199"/>
    <mergeCell ref="C30:E30"/>
    <mergeCell ref="B49:F49"/>
    <mergeCell ref="B50:F50"/>
    <mergeCell ref="B51:F51"/>
    <mergeCell ref="B52:F52"/>
    <mergeCell ref="B34:F34"/>
    <mergeCell ref="C38:D38"/>
    <mergeCell ref="C44:F44"/>
    <mergeCell ref="B47:F47"/>
    <mergeCell ref="B35:F35"/>
    <mergeCell ref="B71:F71"/>
    <mergeCell ref="B53:F53"/>
    <mergeCell ref="B54:F54"/>
    <mergeCell ref="B55:F55"/>
    <mergeCell ref="C57:F57"/>
    <mergeCell ref="B68:F68"/>
    <mergeCell ref="B69:F69"/>
  </mergeCells>
  <printOptions horizontalCentered="1"/>
  <pageMargins left="0" right="0" top="0.19685039370078741" bottom="0.19685039370078741" header="0.11811023622047245" footer="0.11811023622047245"/>
  <pageSetup paperSize="9" orientation="portrait" horizontalDpi="4294967293" r:id="rId1"/>
  <headerFooter alignWithMargins="0">
    <oddFooter>&amp;R&amp;"-,Krepko"&amp;7GOL-ŠPORT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7</vt:i4>
      </vt:variant>
    </vt:vector>
  </HeadingPairs>
  <TitlesOfParts>
    <vt:vector size="14" baseType="lpstr">
      <vt:lpstr>LPŠ 2021</vt:lpstr>
      <vt:lpstr>LPŠ 2022</vt:lpstr>
      <vt:lpstr>LPŠ 2023</vt:lpstr>
      <vt:lpstr>LPŠ 2024</vt:lpstr>
      <vt:lpstr>LPŠ 2025</vt:lpstr>
      <vt:lpstr>LPŠ 2026</vt:lpstr>
      <vt:lpstr>merila-2026</vt:lpstr>
      <vt:lpstr>'LPŠ 2021'!Področje_tiskanja</vt:lpstr>
      <vt:lpstr>'LPŠ 2022'!Področje_tiskanja</vt:lpstr>
      <vt:lpstr>'LPŠ 2023'!Področje_tiskanja</vt:lpstr>
      <vt:lpstr>'LPŠ 2024'!Področje_tiskanja</vt:lpstr>
      <vt:lpstr>'LPŠ 2025'!Področje_tiskanja</vt:lpstr>
      <vt:lpstr>'LPŠ 2026'!Področje_tiskanja</vt:lpstr>
      <vt:lpstr>'merila-2026'!Področje_tiskanja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olaf grbec</cp:lastModifiedBy>
  <cp:lastPrinted>2022-02-22T13:08:40Z</cp:lastPrinted>
  <dcterms:created xsi:type="dcterms:W3CDTF">2012-11-24T07:30:55Z</dcterms:created>
  <dcterms:modified xsi:type="dcterms:W3CDTF">2026-03-23T13:41:06Z</dcterms:modified>
</cp:coreProperties>
</file>